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декабрь\"/>
    </mc:Choice>
  </mc:AlternateContent>
  <bookViews>
    <workbookView xWindow="360" yWindow="276" windowWidth="14940" windowHeight="9156"/>
  </bookViews>
  <sheets>
    <sheet name="Все года" sheetId="1" r:id="rId1"/>
  </sheets>
  <definedNames>
    <definedName name="_xlnm.Print_Area" localSheetId="0">'Все года'!$A$1:$H$792</definedName>
  </definedNames>
  <calcPr calcId="152511"/>
</workbook>
</file>

<file path=xl/calcChain.xml><?xml version="1.0" encoding="utf-8"?>
<calcChain xmlns="http://schemas.openxmlformats.org/spreadsheetml/2006/main">
  <c r="G602" i="1" l="1"/>
  <c r="H602" i="1"/>
  <c r="F602" i="1"/>
  <c r="F768" i="1" l="1"/>
  <c r="G766" i="1"/>
  <c r="H766" i="1"/>
  <c r="F766" i="1"/>
  <c r="G764" i="1"/>
  <c r="H764" i="1"/>
  <c r="F764" i="1"/>
  <c r="G717" i="1"/>
  <c r="H717" i="1"/>
  <c r="F717" i="1"/>
  <c r="G715" i="1"/>
  <c r="H715" i="1"/>
  <c r="F715" i="1"/>
  <c r="G710" i="1"/>
  <c r="H710" i="1"/>
  <c r="F710" i="1"/>
  <c r="G688" i="1"/>
  <c r="H688" i="1"/>
  <c r="F688" i="1"/>
  <c r="F646" i="1"/>
  <c r="G607" i="1"/>
  <c r="H607" i="1"/>
  <c r="F607" i="1"/>
  <c r="G605" i="1"/>
  <c r="H605" i="1"/>
  <c r="F605" i="1"/>
  <c r="F568" i="1"/>
  <c r="F555" i="1"/>
  <c r="G503" i="1"/>
  <c r="H503" i="1"/>
  <c r="F503" i="1"/>
  <c r="G501" i="1"/>
  <c r="H501" i="1"/>
  <c r="F501" i="1"/>
  <c r="G488" i="1"/>
  <c r="H488" i="1"/>
  <c r="F488" i="1"/>
  <c r="G466" i="1"/>
  <c r="H466" i="1"/>
  <c r="F466" i="1"/>
  <c r="G463" i="1"/>
  <c r="H463" i="1"/>
  <c r="F463" i="1"/>
  <c r="G461" i="1"/>
  <c r="H461" i="1"/>
  <c r="F461" i="1"/>
  <c r="G422" i="1" l="1"/>
  <c r="H422" i="1"/>
  <c r="F422" i="1"/>
  <c r="F394" i="1"/>
  <c r="F389" i="1"/>
  <c r="F384" i="1"/>
  <c r="F380" i="1"/>
  <c r="H372" i="1"/>
  <c r="G366" i="1"/>
  <c r="H366" i="1"/>
  <c r="F366" i="1"/>
  <c r="G361" i="1"/>
  <c r="H361" i="1"/>
  <c r="F361" i="1"/>
  <c r="G336" i="1"/>
  <c r="H336" i="1"/>
  <c r="F336" i="1"/>
  <c r="G304" i="1"/>
  <c r="H304" i="1"/>
  <c r="F304" i="1"/>
  <c r="G297" i="1"/>
  <c r="H297" i="1"/>
  <c r="F297" i="1"/>
  <c r="F293" i="1"/>
  <c r="G277" i="1"/>
  <c r="H277" i="1"/>
  <c r="F277" i="1"/>
  <c r="F253" i="1"/>
  <c r="G250" i="1"/>
  <c r="H250" i="1"/>
  <c r="F250" i="1"/>
  <c r="G247" i="1"/>
  <c r="H247" i="1"/>
  <c r="F247" i="1"/>
  <c r="G207" i="1"/>
  <c r="H207" i="1"/>
  <c r="F207" i="1"/>
  <c r="G183" i="1"/>
  <c r="H183" i="1"/>
  <c r="F183" i="1"/>
  <c r="F142" i="1"/>
  <c r="G180" i="1"/>
  <c r="G179" i="1" s="1"/>
  <c r="G178" i="1" s="1"/>
  <c r="H180" i="1"/>
  <c r="H179" i="1" s="1"/>
  <c r="H178" i="1" s="1"/>
  <c r="F180" i="1"/>
  <c r="F179" i="1" s="1"/>
  <c r="F178" i="1" s="1"/>
  <c r="F170" i="1"/>
  <c r="F158" i="1"/>
  <c r="G136" i="1"/>
  <c r="H136" i="1"/>
  <c r="F136" i="1"/>
  <c r="G125" i="1"/>
  <c r="H125" i="1"/>
  <c r="F125" i="1"/>
  <c r="G123" i="1"/>
  <c r="H123" i="1"/>
  <c r="F123" i="1"/>
  <c r="F120" i="1"/>
  <c r="F118" i="1"/>
  <c r="G101" i="1"/>
  <c r="H101" i="1"/>
  <c r="F101" i="1"/>
  <c r="G99" i="1"/>
  <c r="H99" i="1"/>
  <c r="F99" i="1"/>
  <c r="G82" i="1"/>
  <c r="H82" i="1"/>
  <c r="F82" i="1"/>
  <c r="G68" i="1"/>
  <c r="H68" i="1"/>
  <c r="F68" i="1"/>
  <c r="G42" i="1"/>
  <c r="H42" i="1"/>
  <c r="F42" i="1"/>
  <c r="G38" i="1"/>
  <c r="H38" i="1"/>
  <c r="F38" i="1"/>
  <c r="F420" i="1" l="1"/>
  <c r="H197" i="1" l="1"/>
  <c r="G197" i="1"/>
  <c r="F197" i="1"/>
  <c r="G97" i="1" l="1"/>
  <c r="G96" i="1" s="1"/>
  <c r="G95" i="1" s="1"/>
  <c r="H97" i="1"/>
  <c r="H96" i="1" s="1"/>
  <c r="H95" i="1" s="1"/>
  <c r="F97" i="1"/>
  <c r="F96" i="1" s="1"/>
  <c r="F95" i="1" s="1"/>
  <c r="G40" i="1"/>
  <c r="G37" i="1" s="1"/>
  <c r="H40" i="1"/>
  <c r="H37" i="1" s="1"/>
  <c r="F40" i="1"/>
  <c r="F37" i="1" s="1"/>
  <c r="G613" i="1"/>
  <c r="H613" i="1"/>
  <c r="F613" i="1"/>
  <c r="G713" i="1" l="1"/>
  <c r="G712" i="1" s="1"/>
  <c r="H713" i="1"/>
  <c r="H712" i="1" s="1"/>
  <c r="F713" i="1"/>
  <c r="F712" i="1" s="1"/>
  <c r="F787" i="1" l="1"/>
  <c r="F782" i="1"/>
  <c r="G771" i="1"/>
  <c r="H771" i="1"/>
  <c r="F771" i="1"/>
  <c r="G768" i="1"/>
  <c r="H768" i="1"/>
  <c r="G762" i="1"/>
  <c r="H762" i="1"/>
  <c r="F762" i="1"/>
  <c r="F755" i="1"/>
  <c r="F734" i="1"/>
  <c r="F731" i="1"/>
  <c r="F722" i="1"/>
  <c r="G708" i="1"/>
  <c r="H708" i="1"/>
  <c r="F708" i="1"/>
  <c r="G681" i="1" l="1"/>
  <c r="H681" i="1"/>
  <c r="F681" i="1"/>
  <c r="G672" i="1"/>
  <c r="H672" i="1"/>
  <c r="F672" i="1"/>
  <c r="G656" i="1"/>
  <c r="H656" i="1"/>
  <c r="F656" i="1"/>
  <c r="G627" i="1"/>
  <c r="G626" i="1" s="1"/>
  <c r="H627" i="1"/>
  <c r="H626" i="1" s="1"/>
  <c r="F627" i="1"/>
  <c r="F626" i="1" s="1"/>
  <c r="F583" i="1"/>
  <c r="F553" i="1" l="1"/>
  <c r="G445" i="1"/>
  <c r="H445" i="1"/>
  <c r="F445" i="1"/>
  <c r="G457" i="1"/>
  <c r="H457" i="1"/>
  <c r="F457" i="1"/>
  <c r="G443" i="1"/>
  <c r="H443" i="1"/>
  <c r="F443" i="1"/>
  <c r="F431" i="1"/>
  <c r="G428" i="1"/>
  <c r="H428" i="1"/>
  <c r="F428" i="1"/>
  <c r="G426" i="1"/>
  <c r="H426" i="1"/>
  <c r="F426" i="1"/>
  <c r="G424" i="1"/>
  <c r="H424" i="1"/>
  <c r="F424" i="1"/>
  <c r="G409" i="1"/>
  <c r="H409" i="1"/>
  <c r="F409" i="1"/>
  <c r="G405" i="1"/>
  <c r="H405" i="1"/>
  <c r="F405" i="1"/>
  <c r="G403" i="1"/>
  <c r="H403" i="1"/>
  <c r="F403" i="1"/>
  <c r="G401" i="1"/>
  <c r="H401" i="1"/>
  <c r="F401" i="1"/>
  <c r="F391" i="1"/>
  <c r="G319" i="1"/>
  <c r="H319" i="1"/>
  <c r="F319" i="1"/>
  <c r="G253" i="1" l="1"/>
  <c r="H253" i="1"/>
  <c r="G301" i="1"/>
  <c r="H301" i="1"/>
  <c r="F301" i="1"/>
  <c r="G176" i="1" l="1"/>
  <c r="G175" i="1" s="1"/>
  <c r="G174" i="1" s="1"/>
  <c r="H176" i="1"/>
  <c r="H175" i="1" s="1"/>
  <c r="H174" i="1" s="1"/>
  <c r="F176" i="1"/>
  <c r="F175" i="1" s="1"/>
  <c r="F174" i="1" s="1"/>
  <c r="G129" i="1" l="1"/>
  <c r="H129" i="1"/>
  <c r="F129" i="1"/>
  <c r="F73" i="1"/>
  <c r="G49" i="1"/>
  <c r="H49" i="1"/>
  <c r="F49" i="1"/>
  <c r="G127" i="1" l="1"/>
  <c r="H127" i="1"/>
  <c r="F127" i="1"/>
  <c r="F117" i="1" s="1"/>
  <c r="H696" i="1" l="1"/>
  <c r="G696" i="1"/>
  <c r="F696" i="1"/>
  <c r="H679" i="1"/>
  <c r="G679" i="1"/>
  <c r="F679" i="1"/>
  <c r="G343" i="1" l="1"/>
  <c r="H343" i="1"/>
  <c r="G363" i="1"/>
  <c r="H363" i="1"/>
  <c r="G105" i="1"/>
  <c r="H105" i="1"/>
  <c r="G107" i="1"/>
  <c r="H107" i="1"/>
  <c r="G109" i="1"/>
  <c r="H109" i="1"/>
  <c r="G18" i="1"/>
  <c r="G17" i="1" s="1"/>
  <c r="H18" i="1"/>
  <c r="H17" i="1" s="1"/>
  <c r="G104" i="1" l="1"/>
  <c r="G103" i="1" s="1"/>
  <c r="H104" i="1"/>
  <c r="H103" i="1" s="1"/>
  <c r="F343" i="1"/>
  <c r="F105" i="1"/>
  <c r="F107" i="1"/>
  <c r="F109" i="1"/>
  <c r="F18" i="1"/>
  <c r="F17" i="1" s="1"/>
  <c r="F104" i="1" l="1"/>
  <c r="F103" i="1" s="1"/>
  <c r="H420" i="1"/>
  <c r="G420" i="1"/>
  <c r="H418" i="1"/>
  <c r="G418" i="1"/>
  <c r="F418" i="1"/>
  <c r="F417" i="1" s="1"/>
  <c r="H417" i="1" l="1"/>
  <c r="H416" i="1" s="1"/>
  <c r="H415" i="1" s="1"/>
  <c r="F416" i="1"/>
  <c r="F415" i="1" s="1"/>
  <c r="G417" i="1"/>
  <c r="G416" i="1" s="1"/>
  <c r="G415" i="1" s="1"/>
  <c r="H407" i="1" l="1"/>
  <c r="H400" i="1" s="1"/>
  <c r="G407" i="1"/>
  <c r="G400" i="1" s="1"/>
  <c r="G399" i="1" s="1"/>
  <c r="F407" i="1"/>
  <c r="F400" i="1" s="1"/>
  <c r="F399" i="1" s="1"/>
  <c r="H399" i="1" l="1"/>
  <c r="G787" i="1" l="1"/>
  <c r="H787" i="1"/>
  <c r="F454" i="1" l="1"/>
  <c r="G451" i="1"/>
  <c r="G30" i="1" l="1"/>
  <c r="H30" i="1"/>
  <c r="G28" i="1"/>
  <c r="H28" i="1"/>
  <c r="G26" i="1"/>
  <c r="H26" i="1"/>
  <c r="G24" i="1"/>
  <c r="H24" i="1"/>
  <c r="G22" i="1"/>
  <c r="H22" i="1"/>
  <c r="G15" i="1"/>
  <c r="H15" i="1"/>
  <c r="G13" i="1"/>
  <c r="H13" i="1"/>
  <c r="G722" i="1"/>
  <c r="H722" i="1"/>
  <c r="G676" i="1" l="1"/>
  <c r="H676" i="1"/>
  <c r="F676" i="1"/>
  <c r="G731" i="1" l="1"/>
  <c r="H731" i="1"/>
  <c r="G727" i="1"/>
  <c r="G726" i="1" s="1"/>
  <c r="G725" i="1" s="1"/>
  <c r="H727" i="1"/>
  <c r="H726" i="1" s="1"/>
  <c r="H725" i="1" s="1"/>
  <c r="G703" i="1"/>
  <c r="H703" i="1"/>
  <c r="G720" i="1"/>
  <c r="G719" i="1" s="1"/>
  <c r="H720" i="1"/>
  <c r="H719" i="1" s="1"/>
  <c r="G698" i="1"/>
  <c r="H698" i="1"/>
  <c r="G683" i="1"/>
  <c r="G675" i="1" s="1"/>
  <c r="H683" i="1"/>
  <c r="H675" i="1" l="1"/>
  <c r="H674" i="1" s="1"/>
  <c r="G674" i="1"/>
  <c r="G413" i="1" l="1"/>
  <c r="H413" i="1"/>
  <c r="G610" i="1" l="1"/>
  <c r="G609" i="1" s="1"/>
  <c r="H610" i="1"/>
  <c r="H609" i="1" s="1"/>
  <c r="F610" i="1"/>
  <c r="F609" i="1" s="1"/>
  <c r="G334" i="1" l="1"/>
  <c r="H334" i="1"/>
  <c r="F334" i="1"/>
  <c r="G332" i="1"/>
  <c r="H332" i="1"/>
  <c r="F332" i="1"/>
  <c r="G330" i="1"/>
  <c r="H330" i="1"/>
  <c r="F330" i="1"/>
  <c r="G328" i="1"/>
  <c r="H328" i="1"/>
  <c r="F328" i="1"/>
  <c r="G326" i="1"/>
  <c r="H326" i="1"/>
  <c r="F326" i="1"/>
  <c r="G323" i="1"/>
  <c r="H323" i="1"/>
  <c r="F323" i="1"/>
  <c r="G321" i="1"/>
  <c r="H321" i="1"/>
  <c r="F321" i="1"/>
  <c r="G317" i="1"/>
  <c r="H317" i="1"/>
  <c r="F317" i="1"/>
  <c r="G315" i="1"/>
  <c r="H315" i="1"/>
  <c r="F315" i="1"/>
  <c r="F363" i="1"/>
  <c r="F347" i="1"/>
  <c r="F339" i="1"/>
  <c r="F325" i="1" l="1"/>
  <c r="H325" i="1"/>
  <c r="G325" i="1"/>
  <c r="G596" i="1"/>
  <c r="H596" i="1"/>
  <c r="F596" i="1"/>
  <c r="F727" i="1" l="1"/>
  <c r="G449" i="1"/>
  <c r="H449" i="1"/>
  <c r="F449" i="1"/>
  <c r="G447" i="1"/>
  <c r="H447" i="1"/>
  <c r="F447" i="1"/>
  <c r="G454" i="1"/>
  <c r="H454" i="1"/>
  <c r="F451" i="1"/>
  <c r="F442" i="1" l="1"/>
  <c r="G442" i="1"/>
  <c r="G441" i="1" s="1"/>
  <c r="G778" i="1"/>
  <c r="G777" i="1" s="1"/>
  <c r="G776" i="1" s="1"/>
  <c r="G775" i="1" s="1"/>
  <c r="H778" i="1"/>
  <c r="H777" i="1" s="1"/>
  <c r="H776" i="1" s="1"/>
  <c r="H775" i="1" s="1"/>
  <c r="G773" i="1"/>
  <c r="H773" i="1"/>
  <c r="G758" i="1"/>
  <c r="H758" i="1"/>
  <c r="G755" i="1"/>
  <c r="H755" i="1"/>
  <c r="G745" i="1"/>
  <c r="G744" i="1" s="1"/>
  <c r="H745" i="1"/>
  <c r="H744" i="1" s="1"/>
  <c r="G742" i="1"/>
  <c r="G741" i="1" s="1"/>
  <c r="H742" i="1"/>
  <c r="H741" i="1" s="1"/>
  <c r="G739" i="1"/>
  <c r="G738" i="1" s="1"/>
  <c r="H739" i="1"/>
  <c r="H738" i="1" s="1"/>
  <c r="G734" i="1"/>
  <c r="G730" i="1" s="1"/>
  <c r="G729" i="1" s="1"/>
  <c r="H734" i="1"/>
  <c r="H730" i="1" s="1"/>
  <c r="H729" i="1" s="1"/>
  <c r="H700" i="1"/>
  <c r="G692" i="1"/>
  <c r="H692" i="1"/>
  <c r="G690" i="1"/>
  <c r="H690" i="1"/>
  <c r="H624" i="1"/>
  <c r="H623" i="1" s="1"/>
  <c r="G624" i="1"/>
  <c r="G623" i="1" s="1"/>
  <c r="G558" i="1"/>
  <c r="H558" i="1"/>
  <c r="G555" i="1"/>
  <c r="H555" i="1"/>
  <c r="G553" i="1"/>
  <c r="H553" i="1"/>
  <c r="G551" i="1"/>
  <c r="H551" i="1"/>
  <c r="G549" i="1"/>
  <c r="H549" i="1"/>
  <c r="G541" i="1"/>
  <c r="G540" i="1" s="1"/>
  <c r="H541" i="1"/>
  <c r="H540" i="1" s="1"/>
  <c r="G533" i="1"/>
  <c r="H533" i="1"/>
  <c r="H526" i="1"/>
  <c r="H525" i="1" s="1"/>
  <c r="G526" i="1"/>
  <c r="G525" i="1" s="1"/>
  <c r="G518" i="1"/>
  <c r="G517" i="1" s="1"/>
  <c r="H518" i="1"/>
  <c r="H517" i="1" s="1"/>
  <c r="G499" i="1"/>
  <c r="H499" i="1"/>
  <c r="G484" i="1"/>
  <c r="G483" i="1" s="1"/>
  <c r="H484" i="1"/>
  <c r="H483" i="1" s="1"/>
  <c r="G479" i="1"/>
  <c r="G478" i="1" s="1"/>
  <c r="G477" i="1" s="1"/>
  <c r="H479" i="1"/>
  <c r="H478" i="1" s="1"/>
  <c r="H477" i="1" s="1"/>
  <c r="G394" i="1"/>
  <c r="H394" i="1"/>
  <c r="G391" i="1"/>
  <c r="H391" i="1"/>
  <c r="G389" i="1"/>
  <c r="H389" i="1"/>
  <c r="G380" i="1"/>
  <c r="G379" i="1" s="1"/>
  <c r="G378" i="1" s="1"/>
  <c r="H380" i="1"/>
  <c r="H379" i="1" s="1"/>
  <c r="H378" i="1" s="1"/>
  <c r="G376" i="1"/>
  <c r="G375" i="1" s="1"/>
  <c r="G374" i="1" s="1"/>
  <c r="H376" i="1"/>
  <c r="H375" i="1" s="1"/>
  <c r="H374" i="1" s="1"/>
  <c r="H370" i="1"/>
  <c r="H365" i="1" s="1"/>
  <c r="G359" i="1"/>
  <c r="H359" i="1"/>
  <c r="G312" i="1"/>
  <c r="G311" i="1" s="1"/>
  <c r="G310" i="1" s="1"/>
  <c r="H312" i="1"/>
  <c r="H311" i="1" s="1"/>
  <c r="H310" i="1" s="1"/>
  <c r="F312" i="1"/>
  <c r="G269" i="1"/>
  <c r="H269" i="1"/>
  <c r="G267" i="1"/>
  <c r="H267" i="1"/>
  <c r="G265" i="1"/>
  <c r="H265" i="1"/>
  <c r="F265" i="1"/>
  <c r="G149" i="1"/>
  <c r="G148" i="1" s="1"/>
  <c r="H149" i="1"/>
  <c r="H148" i="1" s="1"/>
  <c r="G120" i="1"/>
  <c r="H120" i="1"/>
  <c r="G118" i="1"/>
  <c r="G117" i="1" s="1"/>
  <c r="H118" i="1"/>
  <c r="H117" i="1" s="1"/>
  <c r="G113" i="1"/>
  <c r="H113" i="1"/>
  <c r="G92" i="1"/>
  <c r="G91" i="1" s="1"/>
  <c r="G90" i="1" s="1"/>
  <c r="H92" i="1"/>
  <c r="H91" i="1" s="1"/>
  <c r="H90" i="1" s="1"/>
  <c r="H737" i="1" l="1"/>
  <c r="G737" i="1"/>
  <c r="G548" i="1"/>
  <c r="H548" i="1"/>
  <c r="H695" i="1"/>
  <c r="H694" i="1" s="1"/>
  <c r="G687" i="1"/>
  <c r="G686" i="1" s="1"/>
  <c r="H687" i="1"/>
  <c r="H686" i="1" s="1"/>
  <c r="G388" i="1"/>
  <c r="H388" i="1"/>
  <c r="G264" i="1"/>
  <c r="H264" i="1"/>
  <c r="G782" i="1"/>
  <c r="H782" i="1"/>
  <c r="F778" i="1"/>
  <c r="F777" i="1" s="1"/>
  <c r="F776" i="1" s="1"/>
  <c r="F775" i="1" s="1"/>
  <c r="F773" i="1"/>
  <c r="G760" i="1"/>
  <c r="G754" i="1" s="1"/>
  <c r="H760" i="1"/>
  <c r="H754" i="1" s="1"/>
  <c r="F760" i="1"/>
  <c r="F758" i="1"/>
  <c r="F754" i="1" s="1"/>
  <c r="G749" i="1"/>
  <c r="H749" i="1"/>
  <c r="F749" i="1"/>
  <c r="G751" i="1"/>
  <c r="H751" i="1"/>
  <c r="F751" i="1"/>
  <c r="F745" i="1"/>
  <c r="F744" i="1" s="1"/>
  <c r="F742" i="1"/>
  <c r="F741" i="1" s="1"/>
  <c r="F739" i="1"/>
  <c r="F738" i="1" s="1"/>
  <c r="F730" i="1"/>
  <c r="F726" i="1"/>
  <c r="F725" i="1" s="1"/>
  <c r="F720" i="1"/>
  <c r="G706" i="1"/>
  <c r="G705" i="1" s="1"/>
  <c r="G702" i="1" s="1"/>
  <c r="H706" i="1"/>
  <c r="H705" i="1" s="1"/>
  <c r="H702" i="1" s="1"/>
  <c r="F706" i="1"/>
  <c r="F705" i="1" s="1"/>
  <c r="F703" i="1"/>
  <c r="G700" i="1"/>
  <c r="F700" i="1"/>
  <c r="F698" i="1"/>
  <c r="F692" i="1"/>
  <c r="F690" i="1"/>
  <c r="F687" i="1" s="1"/>
  <c r="F683" i="1"/>
  <c r="F675" i="1" s="1"/>
  <c r="G670" i="1"/>
  <c r="H670" i="1"/>
  <c r="F670" i="1"/>
  <c r="G668" i="1"/>
  <c r="H668" i="1"/>
  <c r="F668" i="1"/>
  <c r="G666" i="1"/>
  <c r="H666" i="1"/>
  <c r="F666" i="1"/>
  <c r="G664" i="1"/>
  <c r="H664" i="1"/>
  <c r="F664" i="1"/>
  <c r="G662" i="1"/>
  <c r="H662" i="1"/>
  <c r="F662" i="1"/>
  <c r="G660" i="1"/>
  <c r="H660" i="1"/>
  <c r="F660" i="1"/>
  <c r="G658" i="1"/>
  <c r="H658" i="1"/>
  <c r="F658" i="1"/>
  <c r="G654" i="1"/>
  <c r="H654" i="1"/>
  <c r="F654" i="1"/>
  <c r="G646" i="1"/>
  <c r="H646" i="1"/>
  <c r="G644" i="1"/>
  <c r="H644" i="1"/>
  <c r="F644" i="1"/>
  <c r="G641" i="1"/>
  <c r="G640" i="1" s="1"/>
  <c r="H641" i="1"/>
  <c r="H640" i="1" s="1"/>
  <c r="F641" i="1"/>
  <c r="F640" i="1" s="1"/>
  <c r="G637" i="1"/>
  <c r="H637" i="1"/>
  <c r="F637" i="1"/>
  <c r="G635" i="1"/>
  <c r="H635" i="1"/>
  <c r="F635" i="1"/>
  <c r="G630" i="1"/>
  <c r="H630" i="1"/>
  <c r="F630" i="1"/>
  <c r="F624" i="1"/>
  <c r="F623" i="1" s="1"/>
  <c r="G621" i="1"/>
  <c r="G620" i="1" s="1"/>
  <c r="H621" i="1"/>
  <c r="H620" i="1" s="1"/>
  <c r="F621" i="1"/>
  <c r="F620" i="1" s="1"/>
  <c r="G617" i="1"/>
  <c r="H617" i="1"/>
  <c r="F617" i="1"/>
  <c r="G615" i="1"/>
  <c r="H615" i="1"/>
  <c r="F615" i="1"/>
  <c r="G599" i="1"/>
  <c r="H599" i="1"/>
  <c r="F599" i="1"/>
  <c r="G594" i="1"/>
  <c r="H594" i="1"/>
  <c r="F594" i="1"/>
  <c r="G591" i="1"/>
  <c r="H591" i="1"/>
  <c r="F591" i="1"/>
  <c r="G589" i="1"/>
  <c r="H589" i="1"/>
  <c r="F589" i="1"/>
  <c r="G587" i="1"/>
  <c r="H587" i="1"/>
  <c r="F587" i="1"/>
  <c r="G583" i="1"/>
  <c r="H583" i="1"/>
  <c r="G568" i="1"/>
  <c r="H568" i="1"/>
  <c r="G753" i="1" l="1"/>
  <c r="H753" i="1"/>
  <c r="F753" i="1"/>
  <c r="F612" i="1"/>
  <c r="F653" i="1"/>
  <c r="F652" i="1" s="1"/>
  <c r="H612" i="1"/>
  <c r="F695" i="1"/>
  <c r="F694" i="1" s="1"/>
  <c r="G695" i="1"/>
  <c r="G694" i="1" s="1"/>
  <c r="G612" i="1"/>
  <c r="H629" i="1"/>
  <c r="G629" i="1"/>
  <c r="F737" i="1"/>
  <c r="F781" i="1"/>
  <c r="F780" i="1" s="1"/>
  <c r="H781" i="1"/>
  <c r="H780" i="1" s="1"/>
  <c r="G781" i="1"/>
  <c r="G780" i="1" s="1"/>
  <c r="H748" i="1"/>
  <c r="H747" i="1" s="1"/>
  <c r="F748" i="1"/>
  <c r="F747" i="1" s="1"/>
  <c r="G748" i="1"/>
  <c r="G747" i="1" s="1"/>
  <c r="F729" i="1"/>
  <c r="F686" i="1"/>
  <c r="F674" i="1"/>
  <c r="F719" i="1"/>
  <c r="F702" i="1" s="1"/>
  <c r="H653" i="1"/>
  <c r="H652" i="1" s="1"/>
  <c r="G653" i="1"/>
  <c r="G652" i="1" s="1"/>
  <c r="H643" i="1"/>
  <c r="G643" i="1"/>
  <c r="F643" i="1"/>
  <c r="F629" i="1"/>
  <c r="G566" i="1" l="1"/>
  <c r="H566" i="1"/>
  <c r="F566" i="1"/>
  <c r="G564" i="1"/>
  <c r="H564" i="1"/>
  <c r="F564" i="1"/>
  <c r="G561" i="1"/>
  <c r="H561" i="1"/>
  <c r="F561" i="1"/>
  <c r="F560" i="1" s="1"/>
  <c r="F558" i="1"/>
  <c r="F551" i="1"/>
  <c r="F549" i="1"/>
  <c r="G546" i="1"/>
  <c r="H546" i="1"/>
  <c r="F546" i="1"/>
  <c r="G544" i="1"/>
  <c r="H544" i="1"/>
  <c r="F544" i="1"/>
  <c r="F541" i="1"/>
  <c r="F540" i="1" s="1"/>
  <c r="G537" i="1"/>
  <c r="H537" i="1"/>
  <c r="F537" i="1"/>
  <c r="G535" i="1"/>
  <c r="H535" i="1"/>
  <c r="F535" i="1"/>
  <c r="F533" i="1"/>
  <c r="G531" i="1"/>
  <c r="H531" i="1"/>
  <c r="F531" i="1"/>
  <c r="G529" i="1"/>
  <c r="H529" i="1"/>
  <c r="F529" i="1"/>
  <c r="F526" i="1"/>
  <c r="F525" i="1" s="1"/>
  <c r="G521" i="1"/>
  <c r="G520" i="1" s="1"/>
  <c r="H521" i="1"/>
  <c r="H520" i="1" s="1"/>
  <c r="F521" i="1"/>
  <c r="F520" i="1" s="1"/>
  <c r="F518" i="1"/>
  <c r="F517" i="1" s="1"/>
  <c r="G515" i="1"/>
  <c r="H515" i="1"/>
  <c r="F515" i="1"/>
  <c r="G513" i="1"/>
  <c r="H513" i="1"/>
  <c r="F513" i="1"/>
  <c r="G511" i="1"/>
  <c r="H511" i="1"/>
  <c r="F511" i="1"/>
  <c r="G509" i="1"/>
  <c r="H509" i="1"/>
  <c r="F509" i="1"/>
  <c r="G507" i="1"/>
  <c r="H507" i="1"/>
  <c r="F507" i="1"/>
  <c r="G505" i="1"/>
  <c r="H505" i="1"/>
  <c r="F505" i="1"/>
  <c r="F499" i="1"/>
  <c r="G496" i="1"/>
  <c r="H496" i="1"/>
  <c r="F496" i="1"/>
  <c r="G494" i="1"/>
  <c r="H494" i="1"/>
  <c r="F494" i="1"/>
  <c r="G492" i="1"/>
  <c r="H492" i="1"/>
  <c r="F492" i="1"/>
  <c r="G490" i="1"/>
  <c r="H490" i="1"/>
  <c r="F490" i="1"/>
  <c r="F484" i="1"/>
  <c r="F483" i="1" s="1"/>
  <c r="F479" i="1"/>
  <c r="F478" i="1" s="1"/>
  <c r="F477" i="1" s="1"/>
  <c r="G475" i="1"/>
  <c r="G474" i="1" s="1"/>
  <c r="G473" i="1" s="1"/>
  <c r="H475" i="1"/>
  <c r="H474" i="1" s="1"/>
  <c r="H473" i="1" s="1"/>
  <c r="F475" i="1"/>
  <c r="F474" i="1" s="1"/>
  <c r="F473" i="1" s="1"/>
  <c r="F460" i="1"/>
  <c r="H451" i="1"/>
  <c r="H442" i="1" s="1"/>
  <c r="H441" i="1" s="1"/>
  <c r="G439" i="1"/>
  <c r="G438" i="1" s="1"/>
  <c r="H439" i="1"/>
  <c r="H438" i="1" s="1"/>
  <c r="F439" i="1"/>
  <c r="F438" i="1" s="1"/>
  <c r="G435" i="1"/>
  <c r="H435" i="1"/>
  <c r="F435" i="1"/>
  <c r="G431" i="1"/>
  <c r="H431" i="1"/>
  <c r="F221" i="1"/>
  <c r="F548" i="1" l="1"/>
  <c r="F487" i="1"/>
  <c r="F498" i="1"/>
  <c r="H560" i="1"/>
  <c r="H460" i="1"/>
  <c r="H459" i="1" s="1"/>
  <c r="H430" i="1" s="1"/>
  <c r="G560" i="1"/>
  <c r="G460" i="1"/>
  <c r="G459" i="1" s="1"/>
  <c r="G430" i="1" s="1"/>
  <c r="F528" i="1"/>
  <c r="F524" i="1" s="1"/>
  <c r="H498" i="1"/>
  <c r="G498" i="1"/>
  <c r="G528" i="1"/>
  <c r="G524" i="1" s="1"/>
  <c r="H528" i="1"/>
  <c r="H524" i="1" s="1"/>
  <c r="F543" i="1"/>
  <c r="F539" i="1" s="1"/>
  <c r="G543" i="1"/>
  <c r="G539" i="1" s="1"/>
  <c r="H543" i="1"/>
  <c r="H539" i="1" s="1"/>
  <c r="G487" i="1"/>
  <c r="H487" i="1"/>
  <c r="F441" i="1"/>
  <c r="F459" i="1"/>
  <c r="G471" i="1"/>
  <c r="G470" i="1" s="1"/>
  <c r="G469" i="1" s="1"/>
  <c r="H471" i="1"/>
  <c r="H470" i="1" s="1"/>
  <c r="H469" i="1" s="1"/>
  <c r="F471" i="1"/>
  <c r="F470" i="1" s="1"/>
  <c r="F469" i="1" s="1"/>
  <c r="G412" i="1"/>
  <c r="G411" i="1" s="1"/>
  <c r="H412" i="1"/>
  <c r="H411" i="1" s="1"/>
  <c r="F413" i="1"/>
  <c r="F412" i="1" s="1"/>
  <c r="F411" i="1" s="1"/>
  <c r="G397" i="1"/>
  <c r="G396" i="1" s="1"/>
  <c r="H397" i="1"/>
  <c r="H396" i="1" s="1"/>
  <c r="F397" i="1"/>
  <c r="F396" i="1" s="1"/>
  <c r="G384" i="1"/>
  <c r="H384" i="1"/>
  <c r="F379" i="1"/>
  <c r="F378" i="1" s="1"/>
  <c r="F376" i="1"/>
  <c r="F375" i="1" s="1"/>
  <c r="F374" i="1" s="1"/>
  <c r="G372" i="1"/>
  <c r="F372" i="1"/>
  <c r="G370" i="1"/>
  <c r="F370" i="1"/>
  <c r="F359" i="1"/>
  <c r="G357" i="1"/>
  <c r="H357" i="1"/>
  <c r="F357" i="1"/>
  <c r="G355" i="1"/>
  <c r="H355" i="1"/>
  <c r="F355" i="1"/>
  <c r="G353" i="1"/>
  <c r="H353" i="1"/>
  <c r="F353" i="1"/>
  <c r="G351" i="1"/>
  <c r="H351" i="1"/>
  <c r="F351" i="1"/>
  <c r="G349" i="1"/>
  <c r="H349" i="1"/>
  <c r="F349" i="1"/>
  <c r="F311" i="1"/>
  <c r="F310" i="1" s="1"/>
  <c r="G307" i="1"/>
  <c r="H307" i="1"/>
  <c r="F307" i="1"/>
  <c r="G293" i="1"/>
  <c r="H293" i="1"/>
  <c r="G290" i="1"/>
  <c r="H290" i="1"/>
  <c r="F290" i="1"/>
  <c r="G288" i="1"/>
  <c r="H288" i="1"/>
  <c r="F288" i="1"/>
  <c r="G285" i="1"/>
  <c r="H285" i="1"/>
  <c r="F285" i="1"/>
  <c r="G283" i="1"/>
  <c r="H283" i="1"/>
  <c r="F283" i="1"/>
  <c r="G281" i="1"/>
  <c r="H281" i="1"/>
  <c r="F281" i="1"/>
  <c r="G275" i="1"/>
  <c r="G274" i="1" s="1"/>
  <c r="H275" i="1"/>
  <c r="H274" i="1" s="1"/>
  <c r="F275" i="1"/>
  <c r="F274" i="1" s="1"/>
  <c r="G272" i="1"/>
  <c r="G271" i="1" s="1"/>
  <c r="H272" i="1"/>
  <c r="H271" i="1" s="1"/>
  <c r="F272" i="1"/>
  <c r="F271" i="1" s="1"/>
  <c r="F269" i="1"/>
  <c r="F267" i="1"/>
  <c r="G261" i="1"/>
  <c r="H261" i="1"/>
  <c r="F261" i="1"/>
  <c r="G258" i="1"/>
  <c r="H258" i="1"/>
  <c r="F258" i="1"/>
  <c r="G256" i="1"/>
  <c r="H256" i="1"/>
  <c r="F256" i="1"/>
  <c r="G245" i="1"/>
  <c r="H245" i="1"/>
  <c r="F245" i="1"/>
  <c r="G242" i="1"/>
  <c r="H242" i="1"/>
  <c r="F242" i="1"/>
  <c r="G240" i="1"/>
  <c r="H240" i="1"/>
  <c r="F240" i="1"/>
  <c r="G237" i="1"/>
  <c r="H237" i="1"/>
  <c r="F237" i="1"/>
  <c r="G233" i="1"/>
  <c r="H233" i="1"/>
  <c r="F233" i="1"/>
  <c r="G365" i="1" l="1"/>
  <c r="F338" i="1"/>
  <c r="F365" i="1"/>
  <c r="G383" i="1"/>
  <c r="H383" i="1"/>
  <c r="F292" i="1"/>
  <c r="H292" i="1"/>
  <c r="G292" i="1"/>
  <c r="H482" i="1"/>
  <c r="G482" i="1"/>
  <c r="H338" i="1"/>
  <c r="H314" i="1" s="1"/>
  <c r="G338" i="1"/>
  <c r="F482" i="1"/>
  <c r="F430" i="1"/>
  <c r="F264" i="1"/>
  <c r="H287" i="1"/>
  <c r="H303" i="1"/>
  <c r="F388" i="1"/>
  <c r="F383" i="1" s="1"/>
  <c r="F303" i="1"/>
  <c r="G303" i="1"/>
  <c r="F287" i="1"/>
  <c r="G287" i="1"/>
  <c r="H280" i="1"/>
  <c r="F280" i="1"/>
  <c r="G280" i="1"/>
  <c r="G230" i="1"/>
  <c r="H230" i="1"/>
  <c r="F230" i="1"/>
  <c r="G227" i="1"/>
  <c r="H227" i="1"/>
  <c r="F227" i="1"/>
  <c r="G224" i="1"/>
  <c r="H224" i="1"/>
  <c r="F224" i="1"/>
  <c r="G221" i="1"/>
  <c r="H221" i="1"/>
  <c r="G218" i="1"/>
  <c r="H218" i="1"/>
  <c r="F218" i="1"/>
  <c r="G215" i="1"/>
  <c r="H215" i="1"/>
  <c r="F215" i="1"/>
  <c r="G212" i="1"/>
  <c r="H212" i="1"/>
  <c r="F212" i="1"/>
  <c r="G210" i="1"/>
  <c r="H210" i="1"/>
  <c r="F210" i="1"/>
  <c r="G204" i="1"/>
  <c r="H204" i="1"/>
  <c r="F204" i="1"/>
  <c r="H201" i="1"/>
  <c r="G201" i="1"/>
  <c r="F201" i="1"/>
  <c r="G194" i="1"/>
  <c r="H194" i="1"/>
  <c r="F194" i="1"/>
  <c r="G191" i="1"/>
  <c r="H191" i="1"/>
  <c r="F191" i="1"/>
  <c r="G188" i="1"/>
  <c r="H188" i="1"/>
  <c r="F188" i="1"/>
  <c r="G185" i="1"/>
  <c r="H185" i="1"/>
  <c r="F185" i="1"/>
  <c r="G170" i="1"/>
  <c r="G169" i="1" s="1"/>
  <c r="H170" i="1"/>
  <c r="H169" i="1" s="1"/>
  <c r="F169" i="1"/>
  <c r="G167" i="1"/>
  <c r="G166" i="1" s="1"/>
  <c r="H167" i="1"/>
  <c r="H166" i="1" s="1"/>
  <c r="F167" i="1"/>
  <c r="F166" i="1" s="1"/>
  <c r="G164" i="1"/>
  <c r="G163" i="1" s="1"/>
  <c r="H164" i="1"/>
  <c r="H163" i="1" s="1"/>
  <c r="F164" i="1"/>
  <c r="F163" i="1" s="1"/>
  <c r="G158" i="1"/>
  <c r="G157" i="1" s="1"/>
  <c r="H158" i="1"/>
  <c r="H157" i="1" s="1"/>
  <c r="F157" i="1"/>
  <c r="G155" i="1"/>
  <c r="G154" i="1" s="1"/>
  <c r="H155" i="1"/>
  <c r="H154" i="1" s="1"/>
  <c r="F155" i="1"/>
  <c r="F154" i="1" s="1"/>
  <c r="H152" i="1"/>
  <c r="G152" i="1"/>
  <c r="F152" i="1"/>
  <c r="F149" i="1"/>
  <c r="F148" i="1" s="1"/>
  <c r="G145" i="1"/>
  <c r="G144" i="1" s="1"/>
  <c r="H145" i="1"/>
  <c r="H144" i="1" s="1"/>
  <c r="F145" i="1"/>
  <c r="F144" i="1" s="1"/>
  <c r="G141" i="1"/>
  <c r="H141" i="1"/>
  <c r="F141" i="1"/>
  <c r="G135" i="1"/>
  <c r="H135" i="1"/>
  <c r="F135" i="1"/>
  <c r="G133" i="1"/>
  <c r="G132" i="1" s="1"/>
  <c r="H133" i="1"/>
  <c r="H132" i="1" s="1"/>
  <c r="F133" i="1"/>
  <c r="F132" i="1" s="1"/>
  <c r="F196" i="1" l="1"/>
  <c r="F182" i="1" s="1"/>
  <c r="F314" i="1"/>
  <c r="H162" i="1"/>
  <c r="F151" i="1"/>
  <c r="G314" i="1"/>
  <c r="G162" i="1"/>
  <c r="F162" i="1"/>
  <c r="G151" i="1"/>
  <c r="H151" i="1"/>
  <c r="H196" i="1"/>
  <c r="H182" i="1" s="1"/>
  <c r="G196" i="1"/>
  <c r="G182" i="1" s="1"/>
  <c r="F131" i="1"/>
  <c r="G140" i="1"/>
  <c r="H140" i="1"/>
  <c r="F140" i="1"/>
  <c r="G131" i="1"/>
  <c r="H131" i="1"/>
  <c r="G115" i="1"/>
  <c r="G112" i="1" s="1"/>
  <c r="H115" i="1"/>
  <c r="H112" i="1" s="1"/>
  <c r="F115" i="1"/>
  <c r="F113" i="1"/>
  <c r="F92" i="1"/>
  <c r="F91" i="1" s="1"/>
  <c r="F90" i="1" s="1"/>
  <c r="G87" i="1"/>
  <c r="H87" i="1"/>
  <c r="F87" i="1"/>
  <c r="G84" i="1"/>
  <c r="H84" i="1"/>
  <c r="F84" i="1"/>
  <c r="G78" i="1"/>
  <c r="H78" i="1"/>
  <c r="F78" i="1"/>
  <c r="G73" i="1"/>
  <c r="H73" i="1"/>
  <c r="G65" i="1"/>
  <c r="H65" i="1"/>
  <c r="F65" i="1"/>
  <c r="G63" i="1"/>
  <c r="H63" i="1"/>
  <c r="F63" i="1"/>
  <c r="G60" i="1"/>
  <c r="H60" i="1"/>
  <c r="F60" i="1"/>
  <c r="G56" i="1"/>
  <c r="H56" i="1"/>
  <c r="F56" i="1"/>
  <c r="G54" i="1"/>
  <c r="H54" i="1"/>
  <c r="F54" i="1"/>
  <c r="G51" i="1"/>
  <c r="H51" i="1"/>
  <c r="F51" i="1"/>
  <c r="G47" i="1"/>
  <c r="H47" i="1"/>
  <c r="F47" i="1"/>
  <c r="G45" i="1"/>
  <c r="H45" i="1"/>
  <c r="F45" i="1"/>
  <c r="G34" i="1"/>
  <c r="H34" i="1"/>
  <c r="F34" i="1"/>
  <c r="G32" i="1"/>
  <c r="H32" i="1"/>
  <c r="F32" i="1"/>
  <c r="F30" i="1"/>
  <c r="F28" i="1"/>
  <c r="F26" i="1"/>
  <c r="F24" i="1"/>
  <c r="F22" i="1"/>
  <c r="F15" i="1"/>
  <c r="F13" i="1"/>
  <c r="H111" i="1" l="1"/>
  <c r="G111" i="1"/>
  <c r="H53" i="1"/>
  <c r="F53" i="1"/>
  <c r="G53" i="1"/>
  <c r="F112" i="1"/>
  <c r="F111" i="1" s="1"/>
  <c r="G44" i="1"/>
  <c r="F44" i="1"/>
  <c r="H44" i="1"/>
  <c r="G21" i="1"/>
  <c r="G12" i="1" s="1"/>
  <c r="H21" i="1"/>
  <c r="H12" i="1" s="1"/>
  <c r="F21" i="1"/>
  <c r="F12" i="1" l="1"/>
  <c r="F11" i="1" s="1"/>
  <c r="G11" i="1"/>
  <c r="H11" i="1"/>
</calcChain>
</file>

<file path=xl/sharedStrings.xml><?xml version="1.0" encoding="utf-8"?>
<sst xmlns="http://schemas.openxmlformats.org/spreadsheetml/2006/main" count="2725" uniqueCount="994">
  <si>
    <t>Наименование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</si>
  <si>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</si>
  <si>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</si>
  <si>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</si>
  <si>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01.0.00.03180</t>
  </si>
  <si>
    <t>10</t>
  </si>
  <si>
    <t>04</t>
  </si>
  <si>
    <t>300</t>
  </si>
  <si>
    <t>01.0.00.04090</t>
  </si>
  <si>
    <t>01.0.10.03260</t>
  </si>
  <si>
    <t>07</t>
  </si>
  <si>
    <t>02</t>
  </si>
  <si>
    <t>600</t>
  </si>
  <si>
    <t>01.0.10.03310</t>
  </si>
  <si>
    <t>01.0.10.04070</t>
  </si>
  <si>
    <t>01</t>
  </si>
  <si>
    <t>Детские дошкольные учреждения</t>
  </si>
  <si>
    <t>01.0.10.42000</t>
  </si>
  <si>
    <t>Общеобразовательные учреждения</t>
  </si>
  <si>
    <t>01.0.10.42100</t>
  </si>
  <si>
    <t>Учреждения дополнительного образования</t>
  </si>
  <si>
    <t>01.0.10.42300</t>
  </si>
  <si>
    <t>03</t>
  </si>
  <si>
    <t>Обеспечение функционирования модели персонифицированного финансирования дополнительного образования детей</t>
  </si>
  <si>
    <t>01.0.10.423ПФ</t>
  </si>
  <si>
    <t>800</t>
  </si>
  <si>
    <t>01.0.89.42000</t>
  </si>
  <si>
    <t>11</t>
  </si>
  <si>
    <t>01.0.89.42100</t>
  </si>
  <si>
    <t>12</t>
  </si>
  <si>
    <t>Общеобразовательные учреждения  для обучающихся с ограниченными возможностями здоровья</t>
  </si>
  <si>
    <t>01.0.89.43300</t>
  </si>
  <si>
    <t>13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</si>
  <si>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</si>
  <si>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01.0.99.03210</t>
  </si>
  <si>
    <t>100</t>
  </si>
  <si>
    <t>14</t>
  </si>
  <si>
    <t>01.0.99.03230</t>
  </si>
  <si>
    <t>200</t>
  </si>
  <si>
    <t>01.0.99.03260</t>
  </si>
  <si>
    <t>01.0.99.03310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</si>
  <si>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</si>
  <si>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01.0.99.04070</t>
  </si>
  <si>
    <t>01.0.99.42000</t>
  </si>
  <si>
    <t>01.0.99.42100</t>
  </si>
  <si>
    <t>01.0.99.42300</t>
  </si>
  <si>
    <t>Мероприятия  по проведению оздоровительной кампании детей</t>
  </si>
  <si>
    <t>01.0.99.43200</t>
  </si>
  <si>
    <t>Общеобразовательные учреждения для обучающихся с ограниченными возможностями здоровья</t>
  </si>
  <si>
    <t>01.0.99.43300</t>
  </si>
  <si>
    <t>Проведение мероприятий для детей и молодежи</t>
  </si>
  <si>
    <t>01.1.07.43100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</si>
  <si>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</si>
  <si>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</si>
  <si>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</si>
  <si>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</si>
  <si>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</si>
  <si>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02.1.00.L4670</t>
  </si>
  <si>
    <t>08</t>
  </si>
  <si>
    <t>02.1.99.42300</t>
  </si>
  <si>
    <t>Учреждения культуры и мероприятия в сфере культуры</t>
  </si>
  <si>
    <t>02.1.99.44000</t>
  </si>
  <si>
    <t>Библиотеки</t>
  </si>
  <si>
    <t>02.1.99.44200</t>
  </si>
  <si>
    <t>Музеи и постоянные выставки</t>
  </si>
  <si>
    <t>02.2.89.44100</t>
  </si>
  <si>
    <t>02.2.99.44100</t>
  </si>
  <si>
    <t>02.3.89.42300</t>
  </si>
  <si>
    <t>02.3.99.42300</t>
  </si>
  <si>
    <t>Создание цифрового архива и проведение онлайн-трансляций в виртуальных концертных залах и на иных цифровых ресурсах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</si>
  <si>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</si>
  <si>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</si>
  <si>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02.4.89.44200</t>
  </si>
  <si>
    <t>02.4.99.44200</t>
  </si>
  <si>
    <t>02.5.07.44000</t>
  </si>
  <si>
    <t>02.5.89.44000</t>
  </si>
  <si>
    <t>02.5.99.44000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</si>
  <si>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</si>
  <si>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</si>
  <si>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03.0.00.28170</t>
  </si>
  <si>
    <t>06</t>
  </si>
  <si>
    <t>Организация работы органов управления социальной защиты населения муниципальных образований</t>
  </si>
  <si>
    <t>03.0.00.28370</t>
  </si>
  <si>
    <t>Предоставление гражданам субсидий на оплату жилого помещения и коммунальных услуг</t>
  </si>
  <si>
    <t>03.0.00.28420</t>
  </si>
  <si>
    <t>Организация работы органов управления социальной защиты населения</t>
  </si>
  <si>
    <t>Меры социальной поддержки граждан</t>
  </si>
  <si>
    <t>03.0.06.06300</t>
  </si>
  <si>
    <t>Пособие на ребенка в соответствии с Зако-ном Челябинской области от 28 октября 2004 года № 299-ЗО «О пособии на ребенка»</t>
  </si>
  <si>
    <t>03.0.06.28040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</si>
  <si>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</si>
  <si>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03.0.06.28050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</si>
  <si>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</si>
  <si>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03.0.06.28120</t>
  </si>
  <si>
    <t>03.0.06.28190</t>
  </si>
  <si>
    <t>400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</si>
  <si>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</si>
  <si>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03.0.06.28200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</si>
  <si>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</si>
  <si>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03.0.06.28340</t>
  </si>
  <si>
    <t>03.0.06.28350</t>
  </si>
  <si>
    <t>03.0.06.28360</t>
  </si>
  <si>
    <t>03.0.06.28380</t>
  </si>
  <si>
    <t>03.0.06.28400</t>
  </si>
  <si>
    <t>03.0.06.28420</t>
  </si>
  <si>
    <t>03.0.06.28430</t>
  </si>
  <si>
    <t>03.0.06.28440</t>
  </si>
  <si>
    <t>Адресная субсидия гражданам в связи с ростом платы за коммунальные услуги</t>
  </si>
  <si>
    <t>03.0.06.28450</t>
  </si>
  <si>
    <t>03.0.06.28460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</si>
  <si>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</si>
  <si>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03.0.06.28560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</si>
  <si>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</si>
  <si>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</si>
  <si>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</si>
  <si>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03.0.06.28600</t>
  </si>
  <si>
    <t>Другие мероприятия в области социальной политики</t>
  </si>
  <si>
    <t>03.0.06.51400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</si>
  <si>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</si>
  <si>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</si>
  <si>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</si>
  <si>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</si>
  <si>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Реабилитация инвалидов различными методами</t>
  </si>
  <si>
    <t>03.0.07.50007</t>
  </si>
  <si>
    <t>Социальная поддержка семей и укрепление семейных ценностей</t>
  </si>
  <si>
    <t>03.0.07.50008</t>
  </si>
  <si>
    <t>Предоставление срочных социальных услуг для преодоления трудной жизненной ситуации</t>
  </si>
  <si>
    <t>03.0.07.50055</t>
  </si>
  <si>
    <t>Реализация переданных государственных полномочий по социальному обслуживанию граждан</t>
  </si>
  <si>
    <t>03.0.10.28630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</si>
  <si>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</si>
  <si>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03.0.20.28660</t>
  </si>
  <si>
    <t>Центральный аппарат за счет средств местного бюджета</t>
  </si>
  <si>
    <t>03.0.89.20401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</si>
  <si>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</si>
  <si>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03.0.89.28160</t>
  </si>
  <si>
    <t>03.0.89.28630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</si>
  <si>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</si>
  <si>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</si>
  <si>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03.0.95.51400</t>
  </si>
  <si>
    <t>03.0.99.28160</t>
  </si>
  <si>
    <t>03.0.99.28630</t>
  </si>
  <si>
    <t>03.0.P1.06300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</si>
  <si>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</si>
  <si>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03.0.P1.28010</t>
  </si>
  <si>
    <t>Муниципальная программа "Развитие туризма на территории Катав-Ивановского муниципального района на 2023-2024годы"</t>
  </si>
  <si>
    <t>05.0.00.00000</t>
  </si>
  <si>
    <t>Организация и проведение мероприятий в сфере туризма</t>
  </si>
  <si>
    <t>05.0.07.72000</t>
  </si>
  <si>
    <t>Муниципальная программа "Развитие физической культуры и спорта в Катав-Ивановском муниципальном районе "</t>
  </si>
  <si>
    <t>06.0.00.00000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</si>
  <si>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</si>
  <si>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06.0.07.S0012</t>
  </si>
  <si>
    <t>Приобретение спортивного инвентаря и оборудования для спортивных школ и физкультурно-спортивных организаций</t>
  </si>
  <si>
    <t>06.0.07.S0013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</si>
  <si>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</si>
  <si>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06.0.07.S0014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</si>
  <si>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</si>
  <si>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06.0.07.S0016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</si>
  <si>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</si>
  <si>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</si>
  <si>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</si>
  <si>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</si>
  <si>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06.0.07.S0060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</si>
  <si>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 (ОБ)</t>
  </si>
  <si>
    <t>06.0.09.20240</t>
  </si>
  <si>
    <t>05</t>
  </si>
  <si>
    <t>Софинансирование на 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</si>
  <si>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06.0.09.S2024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</si>
  <si>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</si>
  <si>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</si>
  <si>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07.0.07.20401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</si>
  <si>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</si>
  <si>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09.0.00.00000</t>
  </si>
  <si>
    <t>Разработка документов территориального планирования</t>
  </si>
  <si>
    <t>09.0.07.00102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</si>
  <si>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</si>
  <si>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</si>
  <si>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</si>
  <si>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</si>
  <si>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</si>
  <si>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Выполнение других обязательств государства</t>
  </si>
  <si>
    <t>10.0.04.09203</t>
  </si>
  <si>
    <t>Мероприятия по землеустройству и землепользованию</t>
  </si>
  <si>
    <t>10.0.04.34003</t>
  </si>
  <si>
    <t>10.0.89.20401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</si>
  <si>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 на 2023-2026 годы"</t>
  </si>
  <si>
    <t>13.0.00.00000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</si>
  <si>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</si>
  <si>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</si>
  <si>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</si>
  <si>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16.0.00.00000</t>
  </si>
  <si>
    <t>Центральный аппарат за счет местного бюджета</t>
  </si>
  <si>
    <t>16.0.00.20401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</si>
  <si>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</si>
  <si>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16.0.00.99400</t>
  </si>
  <si>
    <t>16.0.89.20401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</si>
  <si>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</si>
  <si>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16.1.41.14020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</si>
  <si>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</si>
  <si>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16.1.41.S4020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</si>
  <si>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</si>
  <si>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</si>
  <si>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</si>
  <si>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</si>
  <si>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Выравнивание бюджетной обеспеченности поселений</t>
  </si>
  <si>
    <t>17.0.02.51601</t>
  </si>
  <si>
    <t>500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</si>
  <si>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</si>
  <si>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</si>
  <si>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Иные межбюджетные трансферты за счет собственных средств района</t>
  </si>
  <si>
    <t>18.0.08.51702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</si>
  <si>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</si>
  <si>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</si>
  <si>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Организация и проведение мероприятий с детьми и молодежью</t>
  </si>
  <si>
    <t>19.0.E8.S1010</t>
  </si>
  <si>
    <t>Муниципальная программа "Развитие образования в Катав-Ивановском муниципальном районе "</t>
  </si>
  <si>
    <t>21.0.00.00000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</si>
  <si>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</si>
  <si>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</si>
  <si>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09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</si>
  <si>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</si>
  <si>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21.0.10.53035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</si>
  <si>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</si>
  <si>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21.0.10.L3040</t>
  </si>
  <si>
    <t>21.0.10.S3190</t>
  </si>
  <si>
    <t>21.0.10.S3290</t>
  </si>
  <si>
    <t>21.0.99.42100</t>
  </si>
  <si>
    <t>21.0.99.53035</t>
  </si>
  <si>
    <t>21.0.99.L3040</t>
  </si>
  <si>
    <t>Проведение ремонтных работ по замене оконных блоков в муниципальных общеобразовательных организациях</t>
  </si>
  <si>
    <t>21.0.99.S3173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</si>
  <si>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</si>
  <si>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21.0.99.S3190</t>
  </si>
  <si>
    <t>21.0.99.S3290</t>
  </si>
  <si>
    <t>Организация отдыха детей в каникулярное время</t>
  </si>
  <si>
    <t>21.0.99.S3350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</si>
  <si>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</si>
  <si>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21.0.E1.51721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</si>
  <si>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</si>
  <si>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21.0.EВ.51790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</si>
  <si>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</si>
  <si>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</si>
  <si>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</si>
  <si>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</si>
  <si>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</si>
  <si>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22.0.99.S4040</t>
  </si>
  <si>
    <t>Приобретение наглядных материалов (комплекс «Зубная фея»)</t>
  </si>
  <si>
    <t>22.0.99.S4050</t>
  </si>
  <si>
    <t>Проведение капитального ремонта зданий и сооружений муниципальных организаций дошкольного образования</t>
  </si>
  <si>
    <t>22.0.99.S4060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</si>
  <si>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дошкольные образовательные организации, через предоставление компенсации части родительской платы</t>
  </si>
  <si>
    <t>22.0.99.S4100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</si>
  <si>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</si>
  <si>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27.0.00.00000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</si>
  <si>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</si>
  <si>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</si>
  <si>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Оказание поддержки садоводческим некоммерческим товариществам (ОБ)</t>
  </si>
  <si>
    <t>27.0.55.61030</t>
  </si>
  <si>
    <t>Софинансирование на оказание поддержки садоводческим некоммерческим товариществам</t>
  </si>
  <si>
    <t>27.0.55.S6103</t>
  </si>
  <si>
    <t>28.0.00.00000</t>
  </si>
  <si>
    <t>28.0.00.60001</t>
  </si>
  <si>
    <t>Техническое сопровождение ПО</t>
  </si>
  <si>
    <t>28.0.00.60004</t>
  </si>
  <si>
    <t>Приобретение средств защиты о вредоносных программ</t>
  </si>
  <si>
    <t>28.0.00.60005</t>
  </si>
  <si>
    <t>28.0.00.60006</t>
  </si>
  <si>
    <t>Содержание системы "Безопасный город"</t>
  </si>
  <si>
    <t>28.0.00.60007</t>
  </si>
  <si>
    <t>Непрограммное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</si>
  <si>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</si>
  <si>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</si>
  <si>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70.0.00.03200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</si>
  <si>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</si>
  <si>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</si>
  <si>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Глава муниципального образования</t>
  </si>
  <si>
    <t>70.0.00.20300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</si>
  <si>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</si>
  <si>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</si>
  <si>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</si>
  <si>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Председатель представительного органа муниципального образования</t>
  </si>
  <si>
    <t>70.0.00.21100</t>
  </si>
  <si>
    <t>Руководитель контрольно-счетной палаты муниципального образования и его заместители</t>
  </si>
  <si>
    <t>70.0.00.22500</t>
  </si>
  <si>
    <t>70.0.00.46130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</si>
  <si>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</si>
  <si>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</si>
  <si>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Реализация переданных государственных полномочий в области охраны труда</t>
  </si>
  <si>
    <t>70.0.00.67020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</si>
  <si>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</si>
  <si>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70.0.00.99060</t>
  </si>
  <si>
    <t>Резервные фонды местных организаций</t>
  </si>
  <si>
    <t>70.0.04.00500</t>
  </si>
  <si>
    <t>70.0.04.09203</t>
  </si>
  <si>
    <t>Мероприятия по обеспечению своевременной и полной выплаты заработной платы</t>
  </si>
  <si>
    <t>70.0.06.05550</t>
  </si>
  <si>
    <t>На содержание комплексной системы оповещения в муниципальном районе</t>
  </si>
  <si>
    <t>70.0.07.21801</t>
  </si>
  <si>
    <t>70.0.89.20401</t>
  </si>
  <si>
    <t>70.0.89.20402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</si>
  <si>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</si>
  <si>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70.0.89.45200</t>
  </si>
  <si>
    <t>Премии и иные поощрения в районе</t>
  </si>
  <si>
    <t>70.0.95.00900</t>
  </si>
  <si>
    <t>Мероприятия по проведению оздоровительной кампании детей</t>
  </si>
  <si>
    <t>70.0.99.43200</t>
  </si>
  <si>
    <t>70.0.99.45200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</si>
  <si>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</si>
  <si>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80.0.00.00000</t>
  </si>
  <si>
    <t>Выполнение работ, услуг в Катав-Ивановском городском поселении</t>
  </si>
  <si>
    <t>80.0.30.00001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</si>
  <si>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</si>
  <si>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</si>
  <si>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</si>
  <si>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</si>
  <si>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</si>
  <si>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</si>
  <si>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</si>
  <si>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</si>
  <si>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</si>
  <si>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80.0.30.52107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</si>
  <si>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</si>
  <si>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</si>
  <si>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</si>
  <si>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80.0.30.52109</t>
  </si>
  <si>
    <t>Муниципальная программа "Ремонт автомобильных дорог общего пользования Катав-Ивановского муниципального района на 2024-2026 годы"</t>
  </si>
  <si>
    <t>81.0.00.00000</t>
  </si>
  <si>
    <t>(ОБ) Капитальный ремонт, ремонт и содержание автомобильных дорог общего пользования местного значения</t>
  </si>
  <si>
    <t>81.0.31.06200</t>
  </si>
  <si>
    <t>Софинансирование на капитальный ремонт, ремонт и содержание автомобильных дорог общего пользования местного значения</t>
  </si>
  <si>
    <t>81.0.31.S6200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</si>
  <si>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2024-2026 годы"</t>
  </si>
  <si>
    <t>82.0.00.00000</t>
  </si>
  <si>
    <t>82.0.48.06200</t>
  </si>
  <si>
    <t>82.0.48.S6200</t>
  </si>
  <si>
    <t>Муниципальная программа "Капитальное строительство на территории Катав-Ивановского муниципального района на 2024-2026 годы"</t>
  </si>
  <si>
    <t>83.0.00.00000</t>
  </si>
  <si>
    <t>Строительство газопроводов и газовых сетей, в том числе проектно-изыскательские работы (ОБ)</t>
  </si>
  <si>
    <t>83.0.09.14010</t>
  </si>
  <si>
    <t>Софинансирование на строительство газопроводов и газовых сетей, в том числе проектно-изыскательские работы</t>
  </si>
  <si>
    <t>83.0.09.S4010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</si>
  <si>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</si>
  <si>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84.0.00.00000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</si>
  <si>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</si>
  <si>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84.0.00.61040</t>
  </si>
  <si>
    <t>84.0.37.00001</t>
  </si>
  <si>
    <t>Обеспечение контейнерным сбором образующихся в жилом фонде твердых коммунальных отходов</t>
  </si>
  <si>
    <t>84.0.G2.43040</t>
  </si>
  <si>
    <t>Софинансирование на обеспечение контейнерным сбором образующихся в жилом фонде твердых коммунальных отходов</t>
  </si>
  <si>
    <t>84.0.G2.S4304</t>
  </si>
  <si>
    <t>Муниципальная программа "Формирование современной городской среды на территории Катав-Ивановского муниципального района на 2024-2026 годы"</t>
  </si>
  <si>
    <t>85.0.00.00000</t>
  </si>
  <si>
    <t>Реализация программ формирования современной городской среды</t>
  </si>
  <si>
    <t>85.0.F2.55550</t>
  </si>
  <si>
    <t>Муниципальная программа "Переселение в 2024-2026 годы граждан из жилищного фонда Катав-Ивановского муниципального района, признанного непригодным для проживания"</t>
  </si>
  <si>
    <t>86.0.00.00000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</si>
  <si>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</si>
  <si>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86.0.50.14040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</si>
  <si>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</si>
  <si>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86.0.50.S1404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</si>
  <si>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</si>
  <si>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</si>
  <si>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87.0.06.51400</t>
  </si>
  <si>
    <t>87.0.07.50007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</si>
  <si>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</si>
  <si>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88.0.00.00000</t>
  </si>
  <si>
    <t>Организация профильных смен для детей,состоящих на профилактическом учете</t>
  </si>
  <si>
    <t>88.0.99.S9010</t>
  </si>
  <si>
    <t>Обеспечение образовательных организаций 1-й и 2-й категорий квалифицированной охраной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</si>
  <si>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</si>
  <si>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89.0.00.00000</t>
  </si>
  <si>
    <t>89.0.07.20401</t>
  </si>
  <si>
    <t>89.0.07.21801</t>
  </si>
  <si>
    <t>Обеспечение первичных мер пожарной безопасности в части создания условий для организации добровольной пожарной охраны</t>
  </si>
  <si>
    <t>89.0.07.46140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</si>
  <si>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</t>
  </si>
  <si>
    <t>89.0.07.S4614</t>
  </si>
  <si>
    <t>Муниципальная программа "Обеспечение общественной безопасности в Катав-Ивановском муниципальном районе на 2023-2025 годы"</t>
  </si>
  <si>
    <t>91.0.00.00000</t>
  </si>
  <si>
    <t>Укрепление правопорядка и повышение уровня общественной безопасности</t>
  </si>
  <si>
    <t>91.1.07.40001</t>
  </si>
  <si>
    <t>Муниципальная программа "Поддержка инициативных проектов в Катав-Ивановском муниципальном районе"</t>
  </si>
  <si>
    <t>92.0.00.00000</t>
  </si>
  <si>
    <t>Поддержка инициативных проектов</t>
  </si>
  <si>
    <t>Софинансирование на поддержку инициативных проектов</t>
  </si>
  <si>
    <t>92.0.07.S2401</t>
  </si>
  <si>
    <t>Детские дошкольные учреждения (Предоставление субсидий бюджетным, автономным учреждениям и иным некоммерческим организациям)</t>
  </si>
  <si>
    <t>Общеобразовательные учреждения (Предоставление субсидий бюджетным, автономным учреждениям и иным некоммерческим организациям)</t>
  </si>
  <si>
    <t>Учреждения дополнительного образования (Предоставление субсидий бюджетным, автономным учреждениям и иным некоммерческим организациям)</t>
  </si>
  <si>
    <t>Обеспечение функционирования модели персонифицированного финансирования дополнительного образования детей (Предоставление субсидий бюджетным, автономным учреждениям и иным некоммерческим организациям)</t>
  </si>
  <si>
    <t>Обеспечение функционирования модели персонифицированного финансирования дополнительного образования детей (Иные бюджетные ассигнования)</t>
  </si>
  <si>
    <t>Детские дошкольные учреждения (Иные бюджетные ассигнования)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</si>
  <si>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</si>
  <si>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</si>
  <si>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</si>
  <si>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</si>
  <si>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</si>
  <si>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</si>
  <si>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</si>
  <si>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</si>
  <si>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</si>
  <si>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</si>
  <si>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</si>
  <si>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Учреждения дополнительного образования (Иные бюджетные ассигнования)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</si>
  <si>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</si>
  <si>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</si>
  <si>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</si>
  <si>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</si>
  <si>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</si>
  <si>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2024 год</t>
  </si>
  <si>
    <t>2025 год</t>
  </si>
  <si>
    <t>2026 год</t>
  </si>
  <si>
    <t>01.0.10.00000</t>
  </si>
  <si>
    <t>Финансовое обеспечение государственного задания на оказание государственных услуг(выполнение работ)</t>
  </si>
  <si>
    <t>01.0.89.00000</t>
  </si>
  <si>
    <t>Уплата налога на имущество организаций, земельного и транспортного налогов</t>
  </si>
  <si>
    <t>01.0.99.00000</t>
  </si>
  <si>
    <t>Обеспечение деятельности (оказание услуг) подведомственных казенных учреждений</t>
  </si>
  <si>
    <t>01.1.00.00000</t>
  </si>
  <si>
    <t>Подпрограмма "Гражданско-патриотического воспитания молодежи Катав-Ивановского муниципального района "</t>
  </si>
  <si>
    <t>01.1.07.00000</t>
  </si>
  <si>
    <t>Реализация отраслевых мероприятий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</si>
  <si>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</si>
  <si>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</si>
  <si>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</si>
  <si>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</si>
  <si>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</si>
  <si>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</si>
  <si>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</si>
  <si>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</si>
  <si>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</si>
  <si>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</si>
  <si>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</si>
  <si>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</si>
  <si>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</si>
  <si>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</si>
  <si>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</si>
  <si>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</si>
  <si>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02.1.00.00000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</si>
  <si>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</si>
  <si>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</si>
  <si>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</si>
  <si>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02.1.99.00000</t>
  </si>
  <si>
    <t>Обеспечение деятельности (оказания услуг) подведомственных казенных учреждений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</si>
  <si>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</si>
  <si>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 (Закупка товаров, работ и услуг для обеспечения государственных (муниципальных) нужд)</t>
  </si>
  <si>
    <t>02.2.00.00000</t>
  </si>
  <si>
    <t>Подпрограмма "Развитие и сохранение историко-культурного наследия в Катав-Ивановском муниципальном районе "</t>
  </si>
  <si>
    <t>02.2.89.00000</t>
  </si>
  <si>
    <t>Музеи и постоянные выставки (Иные бюджетные ассигнования)</t>
  </si>
  <si>
    <t>02.2.99.00000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</si>
  <si>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</si>
  <si>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</si>
  <si>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02.3.00.00000</t>
  </si>
  <si>
    <t>Подпрограмма "Развитие системы художественного образования, выявление и поддержка молодых дарований "</t>
  </si>
  <si>
    <t>02.3.89.00000</t>
  </si>
  <si>
    <t>02.3.99.00000</t>
  </si>
  <si>
    <t>02.3.А3.00000</t>
  </si>
  <si>
    <t>Региональный проект "Цифровая культура"</t>
  </si>
  <si>
    <t>Создание цифрового архива и проведение онлайн-трансляций в виртуальных концертных залах и на иных цифровых ресурсах (Закупка товаров, работ и услуг для обеспечения государственных (муниципальных) нужд)</t>
  </si>
  <si>
    <t>02.4.00.00000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</si>
  <si>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</si>
  <si>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</si>
  <si>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</si>
  <si>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Библиотеки (Иные бюджетные ассигнования)</t>
  </si>
  <si>
    <t>02.4.99.00000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</si>
  <si>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</si>
  <si>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02.5.00.00000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</si>
  <si>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</si>
  <si>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02.5.07.00000</t>
  </si>
  <si>
    <t>02.5.89.00000</t>
  </si>
  <si>
    <t>Учреждения культуры и мероприятия в сфере культуры (Иные бюджетные ассигнования)</t>
  </si>
  <si>
    <t>02.5.99.00000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</si>
  <si>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</si>
  <si>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</si>
  <si>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</si>
  <si>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</si>
  <si>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</si>
  <si>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</si>
  <si>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</si>
  <si>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</si>
  <si>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</si>
  <si>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03.0.06.00000</t>
  </si>
  <si>
    <t>Реализация иных государственных функций в области социальной политики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</si>
  <si>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</si>
  <si>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</si>
  <si>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Пособие на ребенка в соответствии с Зако-ном Челябинской области от 28 октября 2004 года № 299-ЗО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</si>
  <si>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Зако-ном Челябинской области от 28 октября 2004 года № 299-ЗО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</si>
  <si>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</si>
  <si>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</si>
  <si>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</si>
  <si>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Обеспечение предоставления жилых по-мещений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</si>
  <si>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Обеспечение предоставления жилых по-мещений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</si>
  <si>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</si>
  <si>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</si>
  <si>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</si>
  <si>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</si>
  <si>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</si>
  <si>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</si>
  <si>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</si>
  <si>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</si>
  <si>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</si>
  <si>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</si>
  <si>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</si>
  <si>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</si>
  <si>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</si>
  <si>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фев-раля 1996 года № 16-ОЗ «О дополнительных мерах социальной поддержки отдельных категорий граждан в Челябинской области»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</si>
  <si>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</si>
  <si>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</si>
  <si>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</si>
  <si>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</si>
  <si>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</si>
  <si>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</si>
  <si>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</si>
  <si>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</si>
  <si>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</si>
  <si>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</si>
  <si>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</si>
  <si>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</si>
  <si>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</si>
  <si>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</si>
  <si>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</si>
  <si>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</si>
  <si>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</si>
  <si>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</si>
  <si>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</si>
  <si>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</si>
  <si>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</si>
  <si>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</si>
  <si>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03.0.07.00000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</si>
  <si>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</si>
  <si>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</si>
  <si>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</si>
  <si>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03.0.10.00000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</si>
  <si>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</si>
  <si>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03.0.20.00000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</si>
  <si>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</si>
  <si>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03.0.89.00000</t>
  </si>
  <si>
    <t>Центральный аппарат за счет средств местного бюджета (Иные бюджетные ассигнования)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</si>
  <si>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(Иные бюджетные ассигнования)</t>
  </si>
  <si>
    <t>Реализация переданных государственных полномочий по социальному обслуживанию граждан (Иные бюджетные ассигнования)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</si>
  <si>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</si>
  <si>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</si>
  <si>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03.0.99.00000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</si>
  <si>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</si>
  <si>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</si>
  <si>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</si>
  <si>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</si>
  <si>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03.0.Р1.00000</t>
  </si>
  <si>
    <t>Меры социальной поддержки граждан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</si>
  <si>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</si>
  <si>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(Социальное обеспечение и иные выплаты населению)</t>
  </si>
  <si>
    <t>05.0.07.00000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</si>
  <si>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</si>
  <si>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06.0.07.00000</t>
  </si>
  <si>
    <t>Оплата услуг специалистов по организации физкультурно-оздоровительной и спортивно-массовой работы с населением среднего возраста (Закупка товаров, работ и услуг для обеспечения государственных (муниципальных) нужд)</t>
  </si>
  <si>
    <t>Приобретение спортивного инвентаря и оборудования для спортивных школ и физкультурно-спортивных организаций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</si>
  <si>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</si>
  <si>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</si>
  <si>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</si>
  <si>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(Закупка товаров, работ и услуг для обеспечения государственных (муниципальных) нужд)</t>
  </si>
  <si>
    <t>06.0.09.00000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</si>
  <si>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 (ОБ) (Капитальные вложения в объекты государственной (муниципальной) собственности)</t>
  </si>
  <si>
    <t>Софинансирование на капитальные вложения в объекты физической культуры и спорта, находящиеся в муниципальной собственности, в целях развития спортивной инфраструктуры (Капитальные вложения в объекты государственной (муниципальной) собственности)</t>
  </si>
  <si>
    <t>07.0.07.00000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</si>
  <si>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</si>
  <si>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09.0.07.00000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</si>
  <si>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</si>
  <si>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</si>
  <si>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10.0.04.00000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</si>
  <si>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</si>
  <si>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</si>
  <si>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</si>
  <si>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10.0.89.00000</t>
  </si>
  <si>
    <t>13.0.29.00000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</si>
  <si>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</si>
  <si>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17.0.02.00000</t>
  </si>
  <si>
    <t>Выравнивание бюджетной обеспеченности поселений (Межбюджетные трансферты)</t>
  </si>
  <si>
    <t>Субсидия бюджетным учреждениям на иные цели</t>
  </si>
  <si>
    <t>Уплата налога на имущество организаций,земельного, транспортного налогов</t>
  </si>
  <si>
    <t>Выполнение публично нормативных обязательств</t>
  </si>
  <si>
    <t>Региональный проект "Финансовая поддержка семей при рождении детей"</t>
  </si>
  <si>
    <t>Капитальные вложения в объекты муниципальной собственности</t>
  </si>
  <si>
    <t>Расходы общегосударственного характера</t>
  </si>
  <si>
    <t>Уплата налога на имущество организаций,земельного и транспортного налогов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</si>
  <si>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</si>
  <si>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</si>
  <si>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</si>
  <si>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</si>
  <si>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</si>
  <si>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16.0.89.00000</t>
  </si>
  <si>
    <t>Уплата налога на имущество организаций, земельного и транспортного налога</t>
  </si>
  <si>
    <t>Центральный аппарат за счет местного бюджета (Иные бюджетные ассигнования)</t>
  </si>
  <si>
    <t>16.1.00.00000</t>
  </si>
  <si>
    <t>Подпрограмма "Модернизация объектов коммунальной инфраструктуры Катав-Ивановского муниципального района"</t>
  </si>
  <si>
    <t>16.1.41.00000</t>
  </si>
  <si>
    <t>Подготовка к отопительному сезону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</si>
  <si>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 (Закупка товаров, работ и услуг для обеспечения государственных (муниципальных) нужд)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</si>
  <si>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</si>
  <si>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16.3.00.00000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</si>
  <si>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</si>
  <si>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16.3.60.00000</t>
  </si>
  <si>
    <t>Осуществление регулярных перевозок по муниципальным маршрутам по регулируемым тарифам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</si>
  <si>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 (Закупка товаров, работ и услуг для обеспечения государственных (муниципальных) нужд)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</si>
  <si>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</si>
  <si>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Субвенции  из областного бюджета</t>
  </si>
  <si>
    <t>18.0.08.00000</t>
  </si>
  <si>
    <t>Межбюджетные трансферты за счет собственных средств района</t>
  </si>
  <si>
    <t>Иные межбюджетные трансферты за счет собственных средств района (Межбюджетные трансферты)</t>
  </si>
  <si>
    <t>19.0.Е8.00000</t>
  </si>
  <si>
    <t>Региональный проект "Социальная активность"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</si>
  <si>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</si>
  <si>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</si>
  <si>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</si>
  <si>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</si>
  <si>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</si>
  <si>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21.0.10.00000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</si>
  <si>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</si>
  <si>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</si>
  <si>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</si>
  <si>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</si>
  <si>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</si>
  <si>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21.0.99.00000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</si>
  <si>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</si>
  <si>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</si>
  <si>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</si>
  <si>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</si>
  <si>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</si>
  <si>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</si>
  <si>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21.0.Е1.00000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</si>
  <si>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</si>
  <si>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</si>
  <si>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21.0.ЕВ.00000</t>
  </si>
  <si>
    <t>Региональный проект "Патриотическое воспитание граждан Российской Федерации"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</si>
  <si>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(Предоставление субсидий бюджетным, автономным учреждениям и иным некоммерческим организациям)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</si>
  <si>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</si>
  <si>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</si>
  <si>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22.0.99.00000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</si>
  <si>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</si>
  <si>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(Закупка товаров, работ и услуг для обеспечения государственных (муниципальных) нужд)</t>
  </si>
  <si>
    <t>Приобретение наглядных материалов (комплекс «Зубная фея») (Закупка товаров, работ и услуг для обеспечения государственных (муниципальных) нужд)</t>
  </si>
  <si>
    <t>Проведение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</si>
  <si>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</si>
  <si>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</si>
  <si>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</si>
  <si>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27.0.55.00000</t>
  </si>
  <si>
    <t>Субсидии садоводческим, некоммерческим товариществам граждан</t>
  </si>
  <si>
    <t>Оказание поддержки садоводческим некоммерческим товариществам (ОБ) (Предоставление субсидий бюджетным, автономным учреждениям и иным некоммерческим организациям)</t>
  </si>
  <si>
    <t>Софинансирование на 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</si>
  <si>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Приобретение электронно-вычислительной техники, обслуживание,ремонт</t>
  </si>
  <si>
    <t>Приобретение электронно-вычислительной техники, обслуживание,ремонт (Закупка товаров, работ и услуг для обеспечения государственных (муниципальных) нужд)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</si>
  <si>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</si>
  <si>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</si>
  <si>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</si>
  <si>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</si>
  <si>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</si>
  <si>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</si>
  <si>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</si>
  <si>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</si>
  <si>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</si>
  <si>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</si>
  <si>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</si>
  <si>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</si>
  <si>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</si>
  <si>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</si>
  <si>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</si>
  <si>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</si>
  <si>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</si>
  <si>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</si>
  <si>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 (Межбюджетные трансферты)</t>
  </si>
  <si>
    <t>70.0.04.00000</t>
  </si>
  <si>
    <t>Резервные фонды местных организаций (Иные бюджетные ассигнования)</t>
  </si>
  <si>
    <t>Выполнение других обязательств государства (Иные бюджетные ассигнования)</t>
  </si>
  <si>
    <t>70.0.06.00000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</si>
  <si>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</si>
  <si>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</si>
  <si>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</si>
  <si>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70.0.89.00000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</si>
  <si>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</si>
  <si>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</si>
  <si>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70.0.95.00000</t>
  </si>
  <si>
    <t>Выполнение публичных нормативных обязательств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</si>
  <si>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</si>
  <si>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</si>
  <si>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</si>
  <si>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</si>
  <si>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</si>
  <si>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80.0.30.00000</t>
  </si>
  <si>
    <t>Содержание автомобильных дорог общего пользования на межмуниципальном уровне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</si>
  <si>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</si>
  <si>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бюджет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</si>
  <si>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</si>
  <si>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</si>
  <si>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Месединского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</si>
  <si>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Орловского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</si>
  <si>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Серпиевского сельского поселения за счет собственных средств района (Межбюджетные трансферты)</t>
  </si>
  <si>
    <t>81.0.31.00000</t>
  </si>
  <si>
    <t>Ремонт автомобильных дорог общего пользования</t>
  </si>
  <si>
    <t>(ОБ) 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</si>
  <si>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(ОБ) Капитальный ремонт, ремонт и содержание автомобильных дорог общего пользования местного значения (Межбюджетные трансферты)</t>
  </si>
  <si>
    <t>Софинансирование на 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</si>
  <si>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 местного значения (Межбюджетные трансферты)</t>
  </si>
  <si>
    <t>82.0.48.00000</t>
  </si>
  <si>
    <t>Мероприятия по повышению безопасности дорожного движения</t>
  </si>
  <si>
    <t>83.0.09.00000</t>
  </si>
  <si>
    <t>Строительство газопроводов и газовых сетей, в том числе проектно-изыскательские работы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</si>
  <si>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</si>
  <si>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</si>
  <si>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84.0.37.00000</t>
  </si>
  <si>
    <t>Проведение экологических мероприятий</t>
  </si>
  <si>
    <t>84.0.G2.00000</t>
  </si>
  <si>
    <t>Региональный проект "Комплексная система обращения с твердыми коммунальными отходами"</t>
  </si>
  <si>
    <t>Софинансирование на 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</si>
  <si>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</si>
  <si>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</si>
  <si>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 (Межбюджетные трансферты)</t>
  </si>
  <si>
    <t>Мероприятия по переселению граждан</t>
  </si>
  <si>
    <t>86.0.50.00000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</si>
  <si>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(Закупка товаров, работ и услуг для обеспечения государственных (муниципальных) нужд)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</si>
  <si>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(Закупка товаров, работ и услуг для обеспечения государственных (муниципальных) нужд)</t>
  </si>
  <si>
    <t>87.0.06.00000</t>
  </si>
  <si>
    <t>Реализация государственных функций в области социальной политики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</si>
  <si>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</si>
  <si>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87.0.07.00000</t>
  </si>
  <si>
    <t>87.0.55.00000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</si>
  <si>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</si>
  <si>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88.0.99.00000</t>
  </si>
  <si>
    <t>Организация профильных смен для детей,состоящих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</si>
  <si>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1-й и 2-й категорий квалифицированной охраной (Закупка товаров, работ и услуг для обеспечения государственных (муниципальных) нужд)</t>
  </si>
  <si>
    <t>89.0.07.00000</t>
  </si>
  <si>
    <t>Обеспечение первичных мер пожарной безопасности в части создания условий для организации добровольной пожарной охраны (Предоставление субсидий бюджетным, автономным учреждениям и иным некоммерческим организациям)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</si>
  <si>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 (Предоставление субсидий бюджетным, автономным учреждениям и иным некоммерческим организациям)</t>
  </si>
  <si>
    <t>91.1.00.00000</t>
  </si>
  <si>
    <t>Подпрограмма "Обеспечение безопасности граждан на территории Катав-Ивановского муниципального района"</t>
  </si>
  <si>
    <t>91.1.07.00000</t>
  </si>
  <si>
    <t>Укрепление правопорядка и повышение уровня общественной безопасности (Закупка товаров, работ и услуг для обеспечения государственных (муниципальных) нужд)</t>
  </si>
  <si>
    <t>92.0.07.00000</t>
  </si>
  <si>
    <t>Поддержка инициативных проектов (Закупка товаров, работ и услуг для обеспечения государственных (муниципальных) нужд)</t>
  </si>
  <si>
    <t>Софинансирование на поддержку инициативных проектов (Закупка товаров, работ и услуг для обеспечения государственных (муниципальных) нужд)</t>
  </si>
  <si>
    <t>Условно утвержденные расходы</t>
  </si>
  <si>
    <t>Целевая статья</t>
  </si>
  <si>
    <t>Группа видов расходов</t>
  </si>
  <si>
    <t>Раздел</t>
  </si>
  <si>
    <t>Подраздел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</si>
  <si>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разделам, подразделам классификации расходов  бюджетов бюджетной системы Российской Федерации(далее-классификация расходов бюджетов) на 2024 год и на плановый период 2025 и 2026 годов</t>
  </si>
  <si>
    <t>(тыс. рублей)</t>
  </si>
  <si>
    <t>Приложение 4</t>
  </si>
  <si>
    <t>к Решению Собрания депутатов Катав-Ивановского муниципального района «О районном бюджете на 2024 год и на плановый период 2025 и 2026 годов»</t>
  </si>
  <si>
    <t>Приобретение отечественного аппаратного и программного обеспечения</t>
  </si>
  <si>
    <t>Приобретение отечественного аппаратного и программного обеспечения (Закупка товаров, работ и услуг для обеспечения государственных (муниципальных) нужд)</t>
  </si>
  <si>
    <t>Муниципальная программа "Развитие информационного общества в Катав-Ивановском муниципальном районе на 2019-2030года"</t>
  </si>
  <si>
    <t>03.0.00.S8370</t>
  </si>
  <si>
    <t>Иные межбюджетные трансферты по переданным полномочиям в бюджет Тюлюкского сельского поселения за счет собственных средств района (Межбюджетные трансферты)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</si>
  <si>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 (Межбюджетные трансферты)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</si>
  <si>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 (Межбюджетные трансферты)</t>
  </si>
  <si>
    <t>Обеспечение мероприятий по модернизации систем коммунальной инфраструктуры за счет средств областного бюджета</t>
  </si>
  <si>
    <t>16.1.41.09605</t>
  </si>
  <si>
    <t>Обеспечение мероприятий по модернизации систем коммунальной инфраструктуры за счет средств областного бюджета (Межбюджетные трансферты)</t>
  </si>
  <si>
    <t>16.1.41.S9605</t>
  </si>
  <si>
    <t>Софинансирование на обеспечение мероприятий по модернизации систем коммунальной инфраструктуры</t>
  </si>
  <si>
    <t>Софинансирование на обеспечение мероприятий по модернизации систем коммунальной инфраструктуры (Межбюджетные трансферты)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</si>
  <si>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</si>
  <si>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</si>
  <si>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</si>
  <si>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</si>
  <si>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</si>
  <si>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</si>
  <si>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</si>
  <si>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планом(Закупка товаров, работ и услуг для обеспечения государственных (муниципальных) нужд)</t>
  </si>
  <si>
    <t>Мероприятия в соответствии с календарным планом(Социальное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</si>
  <si>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</si>
  <si>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06.0.07.71004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</si>
  <si>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 (Закупка товаров, работ и услуг для обеспечения государственных (муниципальных) нужд)</t>
  </si>
  <si>
    <t>Субсидии местным бюджетам на создание модульных и каркаснотентовых объектов и закупка спортивно-технологического оборудования</t>
  </si>
  <si>
    <t>06.0.07.S0270</t>
  </si>
  <si>
    <t>Субсидии местным бюджетам на создание модульных и каркаснотентовых объектов и закупка спортивно-технологического оборудования (Закупка товаров, работ и услуг для обеспечения государственных (муниципальных) нужд)</t>
  </si>
  <si>
    <t>06.0.00.S0012</t>
  </si>
  <si>
    <t>Оплата услуг специалистов по организации физкультурно-оздоровительной и спортивно-массовой работы с населением среднего возраста (Межбюджетные трансферты)</t>
  </si>
  <si>
    <t>Приобретение спортивного инвентаря и оборудования для спортивных школ и физкультурно-спортивных организаций(Межбюджетные трансферты)</t>
  </si>
  <si>
    <t>06.0.00.S0013</t>
  </si>
  <si>
    <t>Оплата услуг специалистов по организации физкультурно-оздоровительной и спортивно-массовой работы с населением старшего возраста (Межбюджетные трансферты)</t>
  </si>
  <si>
    <t>06.0.00.S0018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</si>
  <si>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(Межбюджетные трансферты)</t>
  </si>
  <si>
    <t>06.0.00.S0019</t>
  </si>
  <si>
    <t>Субсидия из областного бюджета</t>
  </si>
  <si>
    <t>06.0.01.00000</t>
  </si>
  <si>
    <t>Оплата услуг специалистов по организации физкультурно-оздоровительной и спортивно-массовой работы с населением среднего возраста(Межбюджетные трансферты)</t>
  </si>
  <si>
    <t>06.0.01.S0012</t>
  </si>
  <si>
    <t>06.0.01.S0013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</si>
  <si>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лет(Межбюджетные трансферты)</t>
  </si>
  <si>
    <t>06.0.01.S0014</t>
  </si>
  <si>
    <t>Оплата услуг специалистов по организации физкультурно-оздоровительной и спортивно-массовой работы с населением старшего возраста(Межбюджетные трансферты)</t>
  </si>
  <si>
    <t>06.0.01.S0018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</si>
  <si>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области(Межбюджетные трансферты)</t>
  </si>
  <si>
    <t>06.0.01.S0019</t>
  </si>
  <si>
    <t>70.0.02.00000</t>
  </si>
  <si>
    <t>Осуществление первичного воинского учета органами местного самоуправления поселений,муниципальных и городских округов</t>
  </si>
  <si>
    <t>Осуществление первичного воинского учета органами местного самоуправления поселений,муниципальных и городских округов(Межбюджетные трансферты)</t>
  </si>
  <si>
    <t>70.0.02.51180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</si>
  <si>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27.12.2023 г. № 450 "О районном бюджете на 2024 год и на плановый период 2025 и 2026 годов»</t>
  </si>
  <si>
    <t>12.0.00.00000</t>
  </si>
  <si>
    <t>Обеспечение населения питьевой водой на межмуниципальном уровне</t>
  </si>
  <si>
    <t>12.0.05.00000</t>
  </si>
  <si>
    <t>12.0.05.52108</t>
  </si>
  <si>
    <t>Иные межбюджетные трансферты по переданным полномочиям в бюджет Серпиевского сельского поселения за счет собственных средств района(Межбюджетные трансферты)</t>
  </si>
  <si>
    <t>Муниципальная программа "Чистая вода" на территории Катав-Ивановского муниципального района на 2024-2026 годы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</si>
  <si>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</si>
  <si>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</si>
  <si>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</si>
  <si>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</si>
  <si>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</si>
  <si>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</si>
  <si>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15.3.38.52103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</si>
  <si>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</si>
  <si>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</si>
  <si>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15.3.38.52104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</si>
  <si>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</si>
  <si>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Муниципальная программа "Благоустройство территории населенных пунктов Катав-Ивановского муниципального района на 2024-2026 годы"</t>
  </si>
  <si>
    <t>16.3.60.06120</t>
  </si>
  <si>
    <t>16.3.60.S6120</t>
  </si>
  <si>
    <t>01.0.07.00000</t>
  </si>
  <si>
    <t>01.0.07.43100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</si>
  <si>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</si>
  <si>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01.9.00.00000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</si>
  <si>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</si>
  <si>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01.9.99.00000</t>
  </si>
  <si>
    <t>01.9.99.42000</t>
  </si>
  <si>
    <t>Детские дошкольные учреждения(Закупка товаров, работ и услуг для обеспечения государственных (муниципальных) нужд)</t>
  </si>
  <si>
    <t>01.9.99.42100</t>
  </si>
  <si>
    <t>Общеобразовательные учреждения(Закупка товаров, работ и услуг для обеспечения государственных (муниципальных) нужд)</t>
  </si>
  <si>
    <t>01.9.99.42300</t>
  </si>
  <si>
    <t>Учреждения дополнительного образования(Закупка товаров, работ и услуг для обеспечения государственных (муниципальных) нужд)</t>
  </si>
  <si>
    <t>06.0.07.00011</t>
  </si>
  <si>
    <t>Мероприятия по футболу</t>
  </si>
  <si>
    <t>Мероприятия по футболу(Расходы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</si>
  <si>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футболу(Закупка товаров, работ и услуг для обеспечения государственных (муниципальных) нужд)</t>
  </si>
  <si>
    <t>Мероприятия по футболу(Социальное обеспечение и иные выплаты населению)</t>
  </si>
  <si>
    <t>02.1.99.44100</t>
  </si>
  <si>
    <t>Иные межбюджетные трансферты по переданным полномочиям в бюджет Орловского сельского поселения за счет собственных средств района(Межбюджетные трансферты)</t>
  </si>
  <si>
    <t>81.0.31.52107</t>
  </si>
  <si>
    <t>83.0.09.00001</t>
  </si>
  <si>
    <t>02.1.99.S8130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</si>
  <si>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</si>
  <si>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</si>
  <si>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01.0.89.42300</t>
  </si>
  <si>
    <t>Детские дошкольные учреждения(Иные бюджетные ассигнования)</t>
  </si>
  <si>
    <t>Общеобразовательные учреждения (Социальное обеспечение и иные выплаты населению)</t>
  </si>
  <si>
    <t>02.1.99.68130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</si>
  <si>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</si>
  <si>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учреждений(Закупка товаров, работ и услуг для обеспечения государственных (муниципальных) нужд)</t>
  </si>
  <si>
    <t>02.3.A3.54530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</si>
  <si>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</si>
  <si>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</si>
  <si>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</si>
  <si>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02.7.99.44000</t>
  </si>
  <si>
    <t>Учреждения культуры и мероприятия в сфере культуры(Закупка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</si>
  <si>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</t>
  </si>
  <si>
    <t>03.0.99.42400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</si>
  <si>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 (Закупка товаров, работ и услуг для обеспечения государственных (муниципальных) нужд)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</si>
  <si>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</t>
  </si>
  <si>
    <t>03.0.06.28770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</si>
  <si>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обучения(Закупка товаров, работ и услуг для обеспечения государственных (муниципальных) нужд)</t>
  </si>
  <si>
    <t>06.0.00.S0014</t>
  </si>
  <si>
    <t>Выполнение других обязательств государства(Иные бюджетные ассигнования)</t>
  </si>
  <si>
    <t>Иные межбюджетные трансферты по переданным полномочиям в бюджет Бедярышского сельского поселения за счет собственных средств района(Межбюджетные трансферты)</t>
  </si>
  <si>
    <t>12.0.05.52103</t>
  </si>
  <si>
    <t>Иные межбюджетные трансферты по переданным полномочиям в бюджет Верх-Катавского сельского поселения за счет собственных средств района(Межбюджетные трансферты)</t>
  </si>
  <si>
    <t>12.0.05.52104</t>
  </si>
  <si>
    <t>12.0.05.52107</t>
  </si>
  <si>
    <t>Иные межбюджетные трансферты по переданным полномочиям в бюджет Тюлюкского сельского поселения за счет собственных средств района(Межбюджетные трансферты)</t>
  </si>
  <si>
    <t>12.0.05.52109</t>
  </si>
  <si>
    <t>15.3.38.52107</t>
  </si>
  <si>
    <t>15.3.38.52108</t>
  </si>
  <si>
    <t>15.3.38.52109</t>
  </si>
  <si>
    <t>Центральный аппарат за счет местного бюджета(Иные бюджетные ассигнования)</t>
  </si>
  <si>
    <t>Обеспечение мероприятий по модернизации систем коммунальной инфраструктуры (СФ)</t>
  </si>
  <si>
    <t>Обеспечение мероприятий по модернизации систем коммунальной инфраструктуры (СФ)(Межбюджетные трансферты)</t>
  </si>
  <si>
    <t>16.1.41.09505</t>
  </si>
  <si>
    <t>Иные межбюджетные трансферты по переданным полномочиям в бюджет Лесного сельского поселения за счет собственных средств района(Межбюджетные трансферты)</t>
  </si>
  <si>
    <t>16.1.41.52105</t>
  </si>
  <si>
    <t>Софинансирование на обеспечение мероприятий по модернизации систем коммунальной инфраструктуры(Межбюджетные трансферты)</t>
  </si>
  <si>
    <t>16.1.41.S9505</t>
  </si>
  <si>
    <t>22.0.20.S4030</t>
  </si>
  <si>
    <t>22.0.20.00000</t>
  </si>
  <si>
    <t>Центральный аппарат за счет средств местного бюджета(Иные бюджетные ассигнования)</t>
  </si>
  <si>
    <t>Содержание контрольно-счетной палаты муниципального образования за счет средств местного бюджета(Иные бюджетные ассигнования)</t>
  </si>
  <si>
    <t>70.0.12.00000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</si>
  <si>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</si>
  <si>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</si>
  <si>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</si>
  <si>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70.0.12.99240</t>
  </si>
  <si>
    <t>(ОБ) Капитальный ремонт, ремонт и содержание автомобильных дорог общего пользования местного значения(Межбюджетные трансферты)</t>
  </si>
  <si>
    <t>80.0.30.06200</t>
  </si>
  <si>
    <t>Софинансирование на капитальный ремонт, ремонт и содержание автомобильных дорог общего пользования местного значения(Межбюджетные трансферты)</t>
  </si>
  <si>
    <t>80.0.30.S6200</t>
  </si>
  <si>
    <t>84.0.37.52105</t>
  </si>
  <si>
    <t>Обеспечение контейнерным сбором образующихся в жилом фонде твердых коммунальных отходов (Межбюджетные трансферты)</t>
  </si>
  <si>
    <t>Софинансирование на обеспечение контейнерным сбором образующихся в жилом фонде твердых коммунальных отходов(Межбюджетные трансферты)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</si>
  <si>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проживания(Межбюджетные трансферты)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</si>
  <si>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проживания(Межбюджетные трансферты)</t>
  </si>
  <si>
    <t>88.0.99.S3510</t>
  </si>
  <si>
    <t>Центральный аппарат за счет средств местного бюджета(Закупка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</si>
  <si>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бюджет Месединского сельского поселения за счет собственных средств района(Межбюджетные трансферты)</t>
  </si>
  <si>
    <t>89.0.07.52106</t>
  </si>
  <si>
    <t>89.0.07.52107</t>
  </si>
  <si>
    <t>89.0.07.52109</t>
  </si>
  <si>
    <t>92.0.07.24010</t>
  </si>
  <si>
    <t>Поддержка инициативных проектов (Межбюджетные трансферты)</t>
  </si>
  <si>
    <t>Софинансирование на поддержку инициативных проектов(Межбюджетные трансферты)</t>
  </si>
  <si>
    <t>84.0.ЭП.00000</t>
  </si>
  <si>
    <t>Природоохранные мероприятия за счет экологических платежей</t>
  </si>
  <si>
    <t>84.0.ЭП.00001</t>
  </si>
  <si>
    <t xml:space="preserve">Выполнение работ, услуг в Катав-Ивановском городском поселении </t>
  </si>
  <si>
    <t>Проведение выборов представительных органов муниципальных образований</t>
  </si>
  <si>
    <t>70.0.04.00002</t>
  </si>
  <si>
    <t>Проведение выборов представительных органов муниципальных образований(Иные бюджетные ассигнования)</t>
  </si>
  <si>
    <t>01.0.20.00000</t>
  </si>
  <si>
    <t>01.0.20.42100</t>
  </si>
  <si>
    <t>Финансовое обеспечение государственного (муниципального) задания на оказание государственных (муниципальных) услуг (выполнение работ)</t>
  </si>
  <si>
    <t>01.6.00.00000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</si>
  <si>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</si>
  <si>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01.6.99.00000</t>
  </si>
  <si>
    <t>01.6.99.42000</t>
  </si>
  <si>
    <t>Меры социальной поддержки граждан (Социальное обеспечение и иные выплаты населению</t>
  </si>
  <si>
    <t>01.0.20.42000</t>
  </si>
  <si>
    <t>01.0.20.42300</t>
  </si>
  <si>
    <t>Детские дошкольные учреждения(Предоставление субсидий бюджетным, автономным учреждениям и иным некоммерческим организациям)</t>
  </si>
  <si>
    <t>Детские дошкольные учреждения(Социальное обеспечение и иные выплаты населению)</t>
  </si>
  <si>
    <t>Учреждения дополнительного образования (благотворительная помощь)</t>
  </si>
  <si>
    <t>01.0.99.423БП</t>
  </si>
  <si>
    <t>Учреждения дополнительного образования (благотворительная помощь)(Закупка товаров, работ и услуг для обеспечения государственных (муниципальных) нужд)</t>
  </si>
  <si>
    <t>01.6.99.42100</t>
  </si>
  <si>
    <t>01.6.99.43300</t>
  </si>
  <si>
    <t>Общеобразовательные учреждения  для обучающихся с ограниченными возможностями здоровья(Закупка товаров, работ и услуг для обеспечения государственных (муниципальных) нужд)</t>
  </si>
  <si>
    <t>Библиотеки(Иные бюджетные ассигнования)</t>
  </si>
  <si>
    <t>Учреждения культуры и мероприятия в сфере культуры(Иные бюджетные ассигнования)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</si>
  <si>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</si>
  <si>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</si>
  <si>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</si>
  <si>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</si>
  <si>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Создание модельных муниципальных библиотек за счет средств местного бюджета</t>
  </si>
  <si>
    <t>02.8.A1.S8090</t>
  </si>
  <si>
    <t>Создание модельных муниципальных библиотек за счет средств местного бюджета (Закупка товаров, работ и услуг для обеспечения государственных (муниципальных) нужд)</t>
  </si>
  <si>
    <t>03.0.00.20401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</si>
  <si>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</si>
  <si>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</si>
  <si>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</si>
  <si>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</si>
  <si>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03.0.20.48001</t>
  </si>
  <si>
    <t xml:space="preserve">Расходы по социальному обслуживанию граждан за счет средств местного бюджета </t>
  </si>
  <si>
    <t>Расходы по социальному обслуживанию граждан за счет средств местного бюджета (Предоставление субсидий бюджетным, автономным учреждениям и иным некоммерческим организациям)</t>
  </si>
  <si>
    <t>Субсидия местным бюджетам на создание модульных и каркаснотентовых объектов и закупка спртивно-технологического оборудования</t>
  </si>
  <si>
    <t>06.0.01.S0270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</si>
  <si>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</si>
  <si>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образованиями(Закупка товаров, работ и услуг для обеспечения государственных (муниципальных) нужд)</t>
  </si>
  <si>
    <t>06.0.07.S0120</t>
  </si>
  <si>
    <t>06.0.09.00001</t>
  </si>
  <si>
    <t>Выполнение работ, услуг в Катав-Ивановском городском поселении (Капитальные вложения в объекты государственной (муниципальной) собственности)</t>
  </si>
  <si>
    <t>Выполнение работ, услуг в Катав-Ивановском городском поселении(Иные бюджетные ассигнования)</t>
  </si>
  <si>
    <t>Разработка документов территориального планирования(Иные бюджетные ассигнования)</t>
  </si>
  <si>
    <t>15.3.38.52106</t>
  </si>
  <si>
    <t>16.3.60.00001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</si>
  <si>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 (Межбюджетные трансферты)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</si>
  <si>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(Межбюджетные трансферты)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</si>
  <si>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</si>
  <si>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</si>
  <si>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21.0.10.50501</t>
  </si>
  <si>
    <t>21.0.99.42300</t>
  </si>
  <si>
    <t>Обеспечение выплат ежмесячного денежного вознаграждения советникам директоров по воспитанию и взаимодействию с детскими общественными объединениями муниципальных общеорбразовательных организаций</t>
  </si>
  <si>
    <t>Обеспечение выплат ежмесячного денежного вознаграждения советникам директоров по воспитанию и взаимодействию с детскими общественными объединениями муниципальных общеорбразовательных организаций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</si>
  <si>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21.0.99.50501</t>
  </si>
  <si>
    <t>Приобретение отечественного аппаратного и программного обеспечения (Иные бюджетные ассигнования)</t>
  </si>
  <si>
    <t>Поощрение муниципальных управленческих команд в Челябинской области</t>
  </si>
  <si>
    <t>70.0.00.99090</t>
  </si>
  <si>
    <t>Поощрение муниципальных управленческих команд в Челябинской области (Социальное обеспечение и иные выплаты населению)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</si>
  <si>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</si>
  <si>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</si>
  <si>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70.0.00.99150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</si>
  <si>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пункты(Иные бюджетные ассигнования)</t>
  </si>
  <si>
    <t>82.0.48.00001</t>
  </si>
  <si>
    <t>84.0.37.52107</t>
  </si>
  <si>
    <t>Выполнение работ, услуг в Юрюзанском городском поселении</t>
  </si>
  <si>
    <t>Выполнение работ, услуг в Юрюзанском городском поселении (Закупка товаров, работ и услуг для обеспечения государственных (муниципальных) нужд)</t>
  </si>
  <si>
    <t>84.0.ЭП.00002</t>
  </si>
  <si>
    <t>Выполнение работ, услуг в Месединском СП</t>
  </si>
  <si>
    <t>Выполнение работ, услуг в Месединском СП  (Закупка товаров, работ и услуг для обеспечения государственных (муниципальных) нужд)</t>
  </si>
  <si>
    <t>84.0.ЭП.00006</t>
  </si>
  <si>
    <t>Мероприятия по проведению оздоровительной кампании детей  (Предоставление субсидий бюджетным, автономным учреждениям и иным некоммерческим организациям)</t>
  </si>
  <si>
    <t>87.0.55.43200</t>
  </si>
  <si>
    <t>89.0.07.52104</t>
  </si>
  <si>
    <t>89.0.07.52103</t>
  </si>
  <si>
    <t>от "____" ___________ 2024 г.   № _____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</si>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</sst>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9" x14ac:knownFonts="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.5"/>
      <name val="Times New Roman"/>
      <family val="1"/>
      <charset val="204"/>
    </font>
    <font>
      <sz val="12.5"/>
      <color theme="1"/>
      <name val="Times New Roman"/>
      <family val="1"/>
      <charset val="204"/>
    </font>
    <font>
      <sz val="12.5"/>
      <name val="Arial"/>
      <family val="2"/>
      <charset val="204"/>
    </font>
    <font>
      <sz val="10"/>
      <name val="Arial"/>
      <family val="2"/>
      <charset val="204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11" fillId="2" borderId="0" xfId="0" applyNumberFormat="1" applyFont="1" applyFill="1" applyBorder="1" applyAlignment="1">
      <alignment wrapText="1"/>
    </xf>
    <xf numFmtId="0" fontId="0" fillId="2" borderId="0" xfId="0" applyFill="1" applyBorder="1"/>
    <xf numFmtId="0" fontId="1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right" vertical="center"/>
    </xf>
    <xf numFmtId="0" fontId="10" fillId="2" borderId="0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textRotation="90"/>
    </xf>
    <xf numFmtId="0" fontId="8" fillId="2" borderId="1" xfId="0" applyFont="1" applyFill="1" applyBorder="1" applyAlignment="1" applyProtection="1">
      <alignment horizontal="center" vertical="center" textRotation="90" wrapText="1"/>
    </xf>
    <xf numFmtId="0" fontId="3" fillId="2" borderId="1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justify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right" vertical="center"/>
    </xf>
    <xf numFmtId="49" fontId="5" fillId="2" borderId="1" xfId="0" applyNumberFormat="1" applyFont="1" applyFill="1" applyBorder="1" applyAlignment="1" applyProtection="1">
      <alignment horizontal="justify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right" vertical="center"/>
    </xf>
    <xf numFmtId="164" fontId="6" fillId="2" borderId="1" xfId="0" applyNumberFormat="1" applyFont="1" applyFill="1" applyBorder="1" applyAlignment="1" applyProtection="1">
      <alignment horizontal="justify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right" vertical="center"/>
    </xf>
    <xf numFmtId="49" fontId="6" fillId="2" borderId="1" xfId="0" applyNumberFormat="1" applyFont="1" applyFill="1" applyBorder="1" applyAlignment="1" applyProtection="1">
      <alignment horizontal="justify" vertical="center" wrapText="1"/>
    </xf>
    <xf numFmtId="165" fontId="4" fillId="2" borderId="0" xfId="0" applyNumberFormat="1" applyFont="1" applyFill="1" applyBorder="1" applyAlignment="1" applyProtection="1">
      <alignment horizontal="right" vertical="center"/>
    </xf>
    <xf numFmtId="49" fontId="4" fillId="2" borderId="1" xfId="0" applyNumberFormat="1" applyFont="1" applyFill="1" applyBorder="1" applyAlignment="1" applyProtection="1">
      <alignment horizontal="justify" vertical="center" wrapText="1"/>
    </xf>
    <xf numFmtId="165" fontId="4" fillId="2" borderId="2" xfId="0" applyNumberFormat="1" applyFont="1" applyFill="1" applyBorder="1" applyAlignment="1" applyProtection="1">
      <alignment horizontal="right" vertical="center"/>
    </xf>
    <xf numFmtId="49" fontId="7" fillId="2" borderId="1" xfId="0" applyNumberFormat="1" applyFont="1" applyFill="1" applyBorder="1" applyAlignment="1" applyProtection="1">
      <alignment horizontal="justify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5" fontId="7" fillId="2" borderId="1" xfId="0" applyNumberFormat="1" applyFont="1" applyFill="1" applyBorder="1" applyAlignment="1" applyProtection="1">
      <alignment horizontal="right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vertical="center"/>
    </xf>
    <xf numFmtId="165" fontId="7" fillId="2" borderId="0" xfId="0" applyNumberFormat="1" applyFont="1" applyFill="1" applyBorder="1" applyAlignment="1" applyProtection="1">
      <alignment horizontal="right" vertical="center"/>
    </xf>
    <xf numFmtId="0" fontId="15" fillId="2" borderId="0" xfId="0" applyFont="1" applyFill="1" applyBorder="1"/>
    <xf numFmtId="0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>
      <alignment horizontal="right" vertical="center" wrapText="1"/>
    </xf>
    <xf numFmtId="0" fontId="15" fillId="2" borderId="0" xfId="0" applyFont="1" applyFill="1"/>
    <xf numFmtId="165" fontId="6" fillId="2" borderId="0" xfId="0" applyNumberFormat="1" applyFont="1" applyFill="1" applyBorder="1" applyAlignment="1" applyProtection="1">
      <alignment horizontal="right" vertical="center"/>
    </xf>
    <xf numFmtId="165" fontId="7" fillId="2" borderId="0" xfId="0" applyNumberFormat="1" applyFont="1" applyFill="1" applyBorder="1" applyAlignment="1">
      <alignment vertical="center"/>
    </xf>
    <xf numFmtId="0" fontId="0" fillId="2" borderId="0" xfId="0" applyFont="1" applyFill="1" applyAlignment="1">
      <alignment vertical="top"/>
    </xf>
    <xf numFmtId="0" fontId="16" fillId="2" borderId="0" xfId="0" applyFont="1" applyFill="1" applyAlignment="1">
      <alignment vertical="top"/>
    </xf>
    <xf numFmtId="0" fontId="17" fillId="2" borderId="0" xfId="0" applyFont="1" applyFill="1" applyAlignment="1">
      <alignment vertical="top"/>
    </xf>
    <xf numFmtId="165" fontId="7" fillId="2" borderId="0" xfId="0" applyNumberFormat="1" applyFont="1" applyFill="1" applyBorder="1"/>
    <xf numFmtId="164" fontId="4" fillId="2" borderId="1" xfId="0" applyNumberFormat="1" applyFont="1" applyFill="1" applyBorder="1" applyAlignment="1" applyProtection="1">
      <alignment horizontal="justify" vertical="center" wrapText="1"/>
    </xf>
    <xf numFmtId="165" fontId="6" fillId="2" borderId="1" xfId="0" applyNumberFormat="1" applyFont="1" applyFill="1" applyBorder="1" applyAlignment="1" applyProtection="1">
      <alignment horizontal="right" vertical="center"/>
    </xf>
    <xf numFmtId="0" fontId="7" fillId="2" borderId="0" xfId="0" applyFont="1" applyFill="1" applyBorder="1" applyAlignment="1">
      <alignment vertical="center"/>
    </xf>
    <xf numFmtId="165" fontId="18" fillId="2" borderId="1" xfId="0" applyNumberFormat="1" applyFont="1" applyFill="1" applyBorder="1" applyAlignment="1" applyProtection="1">
      <alignment horizontal="right" vertical="center"/>
    </xf>
    <xf numFmtId="0" fontId="7" fillId="2" borderId="0" xfId="0" applyFont="1" applyFill="1" applyBorder="1"/>
    <xf numFmtId="0" fontId="0" fillId="2" borderId="0" xfId="0" applyFill="1" applyBorder="1" applyAlignment="1">
      <alignment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0" fillId="2" borderId="3" xfId="0" applyFill="1" applyBorder="1"/>
    <xf numFmtId="0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right" vertical="top" wrapText="1"/>
    </xf>
    <xf numFmtId="0" fontId="12" fillId="2" borderId="0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justify" vertical="top" wrapText="1"/>
    </xf>
    <xf numFmtId="0" fontId="0" fillId="2" borderId="0" xfId="0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4" fillId="2" borderId="0" xfId="0" applyFont="1" applyFill="1" applyBorder="1" applyAlignment="1">
      <alignment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3" fillId="2" borderId="0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2"/>
  <sheetViews>
    <sheetView showGridLines="0" tabSelected="1" topLeftCell="B1" zoomScale="90" zoomScaleNormal="90" workbookViewId="0">
      <selection activeCell="E1" sqref="E1:H1"/>
    </sheetView>
  </sheetViews>
  <sheetFormatPr defaultColWidth="9.109375" defaultRowHeight="10.199999999999999" customHeight="1" x14ac:dyDescent="0.25"/>
  <cols>
    <col min="1" max="1" width="108" style="1" customWidth="1"/>
    <col min="2" max="2" width="16.33203125" style="1" customWidth="1"/>
    <col min="3" max="3" width="6.109375" style="1" customWidth="1"/>
    <col min="4" max="4" width="4.5546875" style="1" customWidth="1"/>
    <col min="5" max="5" width="4.6640625" style="1" customWidth="1"/>
    <col min="6" max="6" width="13.6640625" style="1" customWidth="1"/>
    <col min="7" max="7" width="14.5546875" style="1" customWidth="1"/>
    <col min="8" max="8" width="14" style="54" customWidth="1"/>
    <col min="9" max="9" width="10.109375" style="3" bestFit="1" customWidth="1"/>
    <col min="10" max="10" width="9.88671875" style="3" bestFit="1" customWidth="1"/>
    <col min="11" max="12" width="9.109375" style="3"/>
    <col min="13" max="16384" width="9.109375" style="1"/>
  </cols>
  <sheetData>
    <row r="1" spans="1:12" ht="20.399999999999999" customHeight="1" x14ac:dyDescent="0.25">
      <c r="E1" s="64" t="s">
        <v>993</v>
      </c>
      <c r="F1" s="64"/>
      <c r="G1" s="64"/>
      <c r="H1" s="64"/>
      <c r="I1" s="1"/>
      <c r="J1" s="1"/>
      <c r="K1" s="1"/>
      <c r="L1" s="1"/>
    </row>
    <row r="2" spans="1:12" ht="115.2" customHeight="1" x14ac:dyDescent="0.25">
      <c r="D2" s="65" t="s">
        <v>800</v>
      </c>
      <c r="E2" s="66"/>
      <c r="F2" s="66"/>
      <c r="G2" s="66"/>
      <c r="H2" s="66"/>
      <c r="I2" s="1"/>
      <c r="J2" s="1"/>
      <c r="K2" s="1"/>
      <c r="L2" s="1"/>
    </row>
    <row r="3" spans="1:12" ht="14.4" customHeight="1" x14ac:dyDescent="0.3">
      <c r="D3" s="67" t="s">
        <v>992</v>
      </c>
      <c r="E3" s="68"/>
      <c r="F3" s="68"/>
      <c r="G3" s="68"/>
      <c r="H3" s="68"/>
      <c r="I3" s="1"/>
      <c r="J3" s="1"/>
      <c r="K3" s="1"/>
      <c r="L3" s="1"/>
    </row>
    <row r="4" spans="1:12" ht="18.75" customHeight="1" x14ac:dyDescent="0.3">
      <c r="D4" s="2"/>
      <c r="E4" s="71" t="s">
        <v>747</v>
      </c>
      <c r="F4" s="71"/>
      <c r="G4" s="71"/>
      <c r="H4" s="71"/>
    </row>
    <row r="5" spans="1:12" ht="70.2" customHeight="1" x14ac:dyDescent="0.25">
      <c r="D5" s="65" t="s">
        <v>748</v>
      </c>
      <c r="E5" s="65"/>
      <c r="F5" s="65"/>
      <c r="G5" s="65"/>
      <c r="H5" s="65"/>
    </row>
    <row r="6" spans="1:12" ht="10.199999999999999" customHeight="1" x14ac:dyDescent="0.25">
      <c r="H6" s="3"/>
    </row>
    <row r="7" spans="1:12" ht="72.599999999999994" customHeight="1" x14ac:dyDescent="0.25">
      <c r="A7" s="69" t="s">
        <v>745</v>
      </c>
      <c r="B7" s="69"/>
      <c r="C7" s="69"/>
      <c r="D7" s="69"/>
      <c r="E7" s="69"/>
      <c r="F7" s="69"/>
      <c r="G7" s="69"/>
      <c r="H7" s="70"/>
    </row>
    <row r="8" spans="1:12" ht="10.199999999999999" customHeight="1" x14ac:dyDescent="0.25">
      <c r="H8" s="3"/>
    </row>
    <row r="9" spans="1:12" ht="18" x14ac:dyDescent="0.25">
      <c r="A9" s="4"/>
      <c r="B9" s="5"/>
      <c r="C9" s="5"/>
      <c r="D9" s="5"/>
      <c r="E9" s="5"/>
      <c r="F9" s="6"/>
      <c r="G9" s="6"/>
      <c r="H9" s="7" t="s">
        <v>746</v>
      </c>
    </row>
    <row r="10" spans="1:12" ht="103.95" customHeight="1" x14ac:dyDescent="0.25">
      <c r="A10" s="8" t="s">
        <v>0</v>
      </c>
      <c r="B10" s="9" t="s">
        <v>741</v>
      </c>
      <c r="C10" s="10" t="s">
        <v>742</v>
      </c>
      <c r="D10" s="9" t="s">
        <v>743</v>
      </c>
      <c r="E10" s="9" t="s">
        <v>744</v>
      </c>
      <c r="F10" s="11" t="s">
        <v>410</v>
      </c>
      <c r="G10" s="11" t="s">
        <v>411</v>
      </c>
      <c r="H10" s="11" t="s">
        <v>412</v>
      </c>
    </row>
    <row r="11" spans="1:12" ht="15.6" x14ac:dyDescent="0.25">
      <c r="A11" s="12" t="s">
        <v>1</v>
      </c>
      <c r="B11" s="13"/>
      <c r="C11" s="13"/>
      <c r="D11" s="13"/>
      <c r="E11" s="13"/>
      <c r="F11" s="14">
        <f>F12+F111+F182+F310+F314+F374+F378+F383+F411+F430+F469+F473+F477+F482+F524+F539+F548+F560+F652+F674+F686+F694+F702+F725+F729+F737+F747+F753+F775+F780+F792+F399+F415</f>
        <v>2522294.7999999998</v>
      </c>
      <c r="G11" s="14">
        <f>G12+G111+G182+G310+G314+G374+G378+G383+G411+G430+G469+G473+G477+G482+G524+G539+G548+G560+G652+G674+G686+G694+G702+G725+G729+G737+G747+G753+G775+G780+G792+G399</f>
        <v>1594578.9000000001</v>
      </c>
      <c r="H11" s="14">
        <f>H12+H111+H182+H310+H314+H374+H378+H383+H411+H430+H469+H473+H477+H482+H524+H539+H548+H560+H652+H674+H686+H694+H702+H725+H729+H737+H747+H753+H775+H780+H792+H399</f>
        <v>1849851.2000000002</v>
      </c>
    </row>
    <row r="12" spans="1:12" ht="31.2" x14ac:dyDescent="0.25">
      <c r="A12" s="15" t="s">
        <v>2</v>
      </c>
      <c r="B12" s="16" t="s">
        <v>3</v>
      </c>
      <c r="C12" s="16"/>
      <c r="D12" s="16"/>
      <c r="E12" s="16"/>
      <c r="F12" s="17">
        <f>F13+F15+F21+F44+F53+F90+F17+F103+F37+F95</f>
        <v>640478.19999999995</v>
      </c>
      <c r="G12" s="17">
        <f t="shared" ref="G12:H12" si="0">G13+G15+G21+G44+G53+G90+G17+G103+G37+G95</f>
        <v>539846</v>
      </c>
      <c r="H12" s="17">
        <f t="shared" si="0"/>
        <v>539846</v>
      </c>
    </row>
    <row r="13" spans="1:12" ht="62.4" x14ac:dyDescent="0.25">
      <c r="A13" s="18" t="s">
        <v>423</v>
      </c>
      <c r="B13" s="19" t="s">
        <v>4</v>
      </c>
      <c r="C13" s="19"/>
      <c r="D13" s="19"/>
      <c r="E13" s="19"/>
      <c r="F13" s="20">
        <f>F14</f>
        <v>4528</v>
      </c>
      <c r="G13" s="20">
        <f t="shared" ref="G13:H13" si="1">G14</f>
        <v>4641.1000000000004</v>
      </c>
      <c r="H13" s="20">
        <f t="shared" si="1"/>
        <v>4641.1000000000004</v>
      </c>
    </row>
    <row r="14" spans="1:12" ht="78" x14ac:dyDescent="0.25">
      <c r="A14" s="21" t="s">
        <v>424</v>
      </c>
      <c r="B14" s="19" t="s">
        <v>4</v>
      </c>
      <c r="C14" s="19" t="s">
        <v>7</v>
      </c>
      <c r="D14" s="19" t="s">
        <v>5</v>
      </c>
      <c r="E14" s="19" t="s">
        <v>6</v>
      </c>
      <c r="F14" s="20">
        <v>4528</v>
      </c>
      <c r="G14" s="20">
        <v>4641.1000000000004</v>
      </c>
      <c r="H14" s="20">
        <v>4641.1000000000004</v>
      </c>
    </row>
    <row r="15" spans="1:12" ht="46.8" x14ac:dyDescent="0.25">
      <c r="A15" s="21" t="s">
        <v>426</v>
      </c>
      <c r="B15" s="19" t="s">
        <v>8</v>
      </c>
      <c r="C15" s="19"/>
      <c r="D15" s="19"/>
      <c r="E15" s="19"/>
      <c r="F15" s="20">
        <f>F16</f>
        <v>2985.1</v>
      </c>
      <c r="G15" s="20">
        <f t="shared" ref="G15:H15" si="2">G16</f>
        <v>6416.8</v>
      </c>
      <c r="H15" s="20">
        <f t="shared" si="2"/>
        <v>6416.8</v>
      </c>
    </row>
    <row r="16" spans="1:12" ht="46.8" x14ac:dyDescent="0.25">
      <c r="A16" s="21" t="s">
        <v>425</v>
      </c>
      <c r="B16" s="19" t="s">
        <v>8</v>
      </c>
      <c r="C16" s="19" t="s">
        <v>7</v>
      </c>
      <c r="D16" s="19" t="s">
        <v>5</v>
      </c>
      <c r="E16" s="19" t="s">
        <v>6</v>
      </c>
      <c r="F16" s="20">
        <v>2985.1</v>
      </c>
      <c r="G16" s="20">
        <v>6416.8</v>
      </c>
      <c r="H16" s="20">
        <v>6416.8</v>
      </c>
      <c r="I16" s="22"/>
      <c r="J16" s="22"/>
      <c r="K16" s="22"/>
    </row>
    <row r="17" spans="1:11" ht="15.6" x14ac:dyDescent="0.25">
      <c r="A17" s="21" t="s">
        <v>422</v>
      </c>
      <c r="B17" s="19" t="s">
        <v>821</v>
      </c>
      <c r="C17" s="19"/>
      <c r="D17" s="19"/>
      <c r="E17" s="19"/>
      <c r="F17" s="20">
        <f>F18+F20</f>
        <v>1520</v>
      </c>
      <c r="G17" s="20">
        <f t="shared" ref="G17:H17" si="3">G18</f>
        <v>0</v>
      </c>
      <c r="H17" s="20">
        <f t="shared" si="3"/>
        <v>0</v>
      </c>
      <c r="I17" s="22"/>
      <c r="J17" s="22"/>
      <c r="K17" s="22"/>
    </row>
    <row r="18" spans="1:11" ht="15.6" x14ac:dyDescent="0.25">
      <c r="A18" s="21" t="s">
        <v>50</v>
      </c>
      <c r="B18" s="19" t="s">
        <v>822</v>
      </c>
      <c r="C18" s="19"/>
      <c r="D18" s="19"/>
      <c r="E18" s="19"/>
      <c r="F18" s="20">
        <f>F19</f>
        <v>1382.8</v>
      </c>
      <c r="G18" s="20">
        <f t="shared" ref="G18:H18" si="4">G19</f>
        <v>0</v>
      </c>
      <c r="H18" s="20">
        <f t="shared" si="4"/>
        <v>0</v>
      </c>
      <c r="I18" s="22"/>
      <c r="J18" s="22"/>
      <c r="K18" s="22"/>
    </row>
    <row r="19" spans="1:11" ht="46.8" x14ac:dyDescent="0.25">
      <c r="A19" s="23" t="s">
        <v>823</v>
      </c>
      <c r="B19" s="19" t="s">
        <v>822</v>
      </c>
      <c r="C19" s="19" t="s">
        <v>35</v>
      </c>
      <c r="D19" s="19" t="s">
        <v>10</v>
      </c>
      <c r="E19" s="19" t="s">
        <v>220</v>
      </c>
      <c r="F19" s="20">
        <v>1382.8</v>
      </c>
      <c r="G19" s="20">
        <v>0</v>
      </c>
      <c r="H19" s="20">
        <v>0</v>
      </c>
      <c r="I19" s="22"/>
      <c r="J19" s="22"/>
      <c r="K19" s="22"/>
    </row>
    <row r="20" spans="1:11" ht="31.2" x14ac:dyDescent="0.25">
      <c r="A20" s="23" t="s">
        <v>408</v>
      </c>
      <c r="B20" s="19" t="s">
        <v>822</v>
      </c>
      <c r="C20" s="19" t="s">
        <v>38</v>
      </c>
      <c r="D20" s="19" t="s">
        <v>10</v>
      </c>
      <c r="E20" s="19" t="s">
        <v>220</v>
      </c>
      <c r="F20" s="20">
        <v>137.19999999999999</v>
      </c>
      <c r="G20" s="20">
        <v>0</v>
      </c>
      <c r="H20" s="20">
        <v>0</v>
      </c>
      <c r="I20" s="22"/>
      <c r="J20" s="22"/>
      <c r="K20" s="22"/>
    </row>
    <row r="21" spans="1:11" ht="31.2" x14ac:dyDescent="0.25">
      <c r="A21" s="21" t="s">
        <v>919</v>
      </c>
      <c r="B21" s="19" t="s">
        <v>413</v>
      </c>
      <c r="C21" s="19"/>
      <c r="D21" s="19"/>
      <c r="E21" s="19"/>
      <c r="F21" s="20">
        <f>F22++F24+F26+F28+F30+F32+F34</f>
        <v>62030.400000000001</v>
      </c>
      <c r="G21" s="20">
        <f t="shared" ref="G21:H21" si="5">G22++G24+G26+G28+G30+G32+G34</f>
        <v>53956.599999999991</v>
      </c>
      <c r="H21" s="20">
        <f t="shared" si="5"/>
        <v>53956.599999999991</v>
      </c>
    </row>
    <row r="22" spans="1:11" ht="46.8" x14ac:dyDescent="0.25">
      <c r="A22" s="18" t="s">
        <v>429</v>
      </c>
      <c r="B22" s="19" t="s">
        <v>9</v>
      </c>
      <c r="C22" s="19"/>
      <c r="D22" s="19"/>
      <c r="E22" s="19"/>
      <c r="F22" s="20">
        <f>F23</f>
        <v>11060.8</v>
      </c>
      <c r="G22" s="20">
        <f t="shared" ref="G22:H22" si="6">G23</f>
        <v>8100</v>
      </c>
      <c r="H22" s="20">
        <f t="shared" si="6"/>
        <v>8100</v>
      </c>
    </row>
    <row r="23" spans="1:11" ht="62.4" x14ac:dyDescent="0.25">
      <c r="A23" s="21" t="s">
        <v>427</v>
      </c>
      <c r="B23" s="19" t="s">
        <v>9</v>
      </c>
      <c r="C23" s="19" t="s">
        <v>12</v>
      </c>
      <c r="D23" s="19" t="s">
        <v>10</v>
      </c>
      <c r="E23" s="19" t="s">
        <v>11</v>
      </c>
      <c r="F23" s="20">
        <v>11060.8</v>
      </c>
      <c r="G23" s="20">
        <v>8100</v>
      </c>
      <c r="H23" s="20">
        <v>8100</v>
      </c>
    </row>
    <row r="24" spans="1:11" ht="93.6" x14ac:dyDescent="0.25">
      <c r="A24" s="18" t="s">
        <v>430</v>
      </c>
      <c r="B24" s="19" t="s">
        <v>13</v>
      </c>
      <c r="C24" s="19"/>
      <c r="D24" s="19"/>
      <c r="E24" s="19"/>
      <c r="F24" s="20">
        <f>F25</f>
        <v>112.1</v>
      </c>
      <c r="G24" s="20">
        <f t="shared" ref="G24:H24" si="7">G25</f>
        <v>34.4</v>
      </c>
      <c r="H24" s="20">
        <f t="shared" si="7"/>
        <v>34.4</v>
      </c>
    </row>
    <row r="25" spans="1:11" ht="109.2" x14ac:dyDescent="0.25">
      <c r="A25" s="21" t="s">
        <v>428</v>
      </c>
      <c r="B25" s="19" t="s">
        <v>13</v>
      </c>
      <c r="C25" s="19" t="s">
        <v>12</v>
      </c>
      <c r="D25" s="19" t="s">
        <v>10</v>
      </c>
      <c r="E25" s="19" t="s">
        <v>11</v>
      </c>
      <c r="F25" s="20">
        <v>112.1</v>
      </c>
      <c r="G25" s="20">
        <v>34.4</v>
      </c>
      <c r="H25" s="20">
        <v>34.4</v>
      </c>
    </row>
    <row r="26" spans="1:11" ht="31.2" x14ac:dyDescent="0.25">
      <c r="A26" s="21" t="s">
        <v>41</v>
      </c>
      <c r="B26" s="19" t="s">
        <v>14</v>
      </c>
      <c r="C26" s="19"/>
      <c r="D26" s="19"/>
      <c r="E26" s="19"/>
      <c r="F26" s="20">
        <f>F27</f>
        <v>22735.5</v>
      </c>
      <c r="G26" s="20">
        <f t="shared" ref="G26:H26" si="8">G27</f>
        <v>20483.7</v>
      </c>
      <c r="H26" s="20">
        <f t="shared" si="8"/>
        <v>20483.7</v>
      </c>
    </row>
    <row r="27" spans="1:11" ht="46.8" x14ac:dyDescent="0.25">
      <c r="A27" s="21" t="s">
        <v>431</v>
      </c>
      <c r="B27" s="19" t="s">
        <v>14</v>
      </c>
      <c r="C27" s="19" t="s">
        <v>12</v>
      </c>
      <c r="D27" s="19" t="s">
        <v>10</v>
      </c>
      <c r="E27" s="19" t="s">
        <v>15</v>
      </c>
      <c r="F27" s="20">
        <v>22735.5</v>
      </c>
      <c r="G27" s="20">
        <v>20483.7</v>
      </c>
      <c r="H27" s="20">
        <v>20483.7</v>
      </c>
    </row>
    <row r="28" spans="1:11" ht="15.6" x14ac:dyDescent="0.25">
      <c r="A28" s="23" t="s">
        <v>16</v>
      </c>
      <c r="B28" s="19" t="s">
        <v>17</v>
      </c>
      <c r="C28" s="19"/>
      <c r="D28" s="19"/>
      <c r="E28" s="19"/>
      <c r="F28" s="20">
        <f>F29</f>
        <v>10161.4</v>
      </c>
      <c r="G28" s="20">
        <f t="shared" ref="G28:H28" si="9">G29</f>
        <v>8530.7999999999993</v>
      </c>
      <c r="H28" s="20">
        <f t="shared" si="9"/>
        <v>8530.7999999999993</v>
      </c>
    </row>
    <row r="29" spans="1:11" ht="31.2" x14ac:dyDescent="0.25">
      <c r="A29" s="23" t="s">
        <v>387</v>
      </c>
      <c r="B29" s="19" t="s">
        <v>17</v>
      </c>
      <c r="C29" s="19" t="s">
        <v>12</v>
      </c>
      <c r="D29" s="19" t="s">
        <v>10</v>
      </c>
      <c r="E29" s="19" t="s">
        <v>15</v>
      </c>
      <c r="F29" s="20">
        <v>10161.4</v>
      </c>
      <c r="G29" s="20">
        <v>8530.7999999999993</v>
      </c>
      <c r="H29" s="20">
        <v>8530.7999999999993</v>
      </c>
      <c r="I29" s="22"/>
    </row>
    <row r="30" spans="1:11" ht="15.6" x14ac:dyDescent="0.25">
      <c r="A30" s="23" t="s">
        <v>18</v>
      </c>
      <c r="B30" s="19" t="s">
        <v>19</v>
      </c>
      <c r="C30" s="19"/>
      <c r="D30" s="19"/>
      <c r="E30" s="19"/>
      <c r="F30" s="20">
        <f>F31</f>
        <v>12479.9</v>
      </c>
      <c r="G30" s="20">
        <f t="shared" ref="G30:H30" si="10">G31</f>
        <v>11682.2</v>
      </c>
      <c r="H30" s="20">
        <f t="shared" si="10"/>
        <v>11682.2</v>
      </c>
    </row>
    <row r="31" spans="1:11" ht="31.2" x14ac:dyDescent="0.25">
      <c r="A31" s="23" t="s">
        <v>388</v>
      </c>
      <c r="B31" s="19" t="s">
        <v>19</v>
      </c>
      <c r="C31" s="19" t="s">
        <v>12</v>
      </c>
      <c r="D31" s="19" t="s">
        <v>10</v>
      </c>
      <c r="E31" s="19" t="s">
        <v>11</v>
      </c>
      <c r="F31" s="20">
        <v>12479.9</v>
      </c>
      <c r="G31" s="20">
        <v>11682.2</v>
      </c>
      <c r="H31" s="20">
        <v>11682.2</v>
      </c>
      <c r="I31" s="24"/>
    </row>
    <row r="32" spans="1:11" ht="15.6" x14ac:dyDescent="0.25">
      <c r="A32" s="23" t="s">
        <v>20</v>
      </c>
      <c r="B32" s="19" t="s">
        <v>21</v>
      </c>
      <c r="C32" s="19"/>
      <c r="D32" s="19"/>
      <c r="E32" s="19"/>
      <c r="F32" s="20">
        <f>F33</f>
        <v>3889</v>
      </c>
      <c r="G32" s="20">
        <f t="shared" ref="G32:H32" si="11">G33</f>
        <v>3616.7</v>
      </c>
      <c r="H32" s="20">
        <f t="shared" si="11"/>
        <v>3616.7</v>
      </c>
    </row>
    <row r="33" spans="1:9" ht="31.2" x14ac:dyDescent="0.25">
      <c r="A33" s="23" t="s">
        <v>389</v>
      </c>
      <c r="B33" s="19" t="s">
        <v>21</v>
      </c>
      <c r="C33" s="19" t="s">
        <v>12</v>
      </c>
      <c r="D33" s="19" t="s">
        <v>10</v>
      </c>
      <c r="E33" s="19" t="s">
        <v>22</v>
      </c>
      <c r="F33" s="20">
        <v>3889</v>
      </c>
      <c r="G33" s="20">
        <v>3616.7</v>
      </c>
      <c r="H33" s="20">
        <v>3616.7</v>
      </c>
      <c r="I33" s="24"/>
    </row>
    <row r="34" spans="1:9" ht="31.2" x14ac:dyDescent="0.25">
      <c r="A34" s="23" t="s">
        <v>23</v>
      </c>
      <c r="B34" s="19" t="s">
        <v>24</v>
      </c>
      <c r="C34" s="19"/>
      <c r="D34" s="19"/>
      <c r="E34" s="19"/>
      <c r="F34" s="20">
        <f>F35+F36</f>
        <v>1591.6999999999998</v>
      </c>
      <c r="G34" s="20">
        <f t="shared" ref="G34:H34" si="12">G35+G36</f>
        <v>1508.8</v>
      </c>
      <c r="H34" s="20">
        <f t="shared" si="12"/>
        <v>1508.8</v>
      </c>
    </row>
    <row r="35" spans="1:9" ht="46.8" x14ac:dyDescent="0.25">
      <c r="A35" s="23" t="s">
        <v>390</v>
      </c>
      <c r="B35" s="19" t="s">
        <v>24</v>
      </c>
      <c r="C35" s="19" t="s">
        <v>12</v>
      </c>
      <c r="D35" s="19" t="s">
        <v>10</v>
      </c>
      <c r="E35" s="19" t="s">
        <v>22</v>
      </c>
      <c r="F35" s="20">
        <v>1582.1</v>
      </c>
      <c r="G35" s="20">
        <v>1481</v>
      </c>
      <c r="H35" s="20">
        <v>1481</v>
      </c>
    </row>
    <row r="36" spans="1:9" ht="31.2" x14ac:dyDescent="0.25">
      <c r="A36" s="23" t="s">
        <v>391</v>
      </c>
      <c r="B36" s="19" t="s">
        <v>24</v>
      </c>
      <c r="C36" s="19" t="s">
        <v>25</v>
      </c>
      <c r="D36" s="19" t="s">
        <v>10</v>
      </c>
      <c r="E36" s="19" t="s">
        <v>22</v>
      </c>
      <c r="F36" s="20">
        <v>9.6</v>
      </c>
      <c r="G36" s="20">
        <v>27.8</v>
      </c>
      <c r="H36" s="20">
        <v>27.8</v>
      </c>
    </row>
    <row r="37" spans="1:9" ht="15.6" x14ac:dyDescent="0.25">
      <c r="A37" s="23" t="s">
        <v>579</v>
      </c>
      <c r="B37" s="19" t="s">
        <v>917</v>
      </c>
      <c r="C37" s="19"/>
      <c r="D37" s="19"/>
      <c r="E37" s="19"/>
      <c r="F37" s="20">
        <f>F40+F38+F42</f>
        <v>2986.5</v>
      </c>
      <c r="G37" s="20">
        <f t="shared" ref="G37:H37" si="13">G40</f>
        <v>0</v>
      </c>
      <c r="H37" s="20">
        <f t="shared" si="13"/>
        <v>0</v>
      </c>
    </row>
    <row r="38" spans="1:9" ht="15.6" x14ac:dyDescent="0.25">
      <c r="A38" s="23" t="s">
        <v>16</v>
      </c>
      <c r="B38" s="19" t="s">
        <v>925</v>
      </c>
      <c r="C38" s="19"/>
      <c r="D38" s="19"/>
      <c r="E38" s="19"/>
      <c r="F38" s="20">
        <f>F39</f>
        <v>249</v>
      </c>
      <c r="G38" s="20">
        <f t="shared" ref="G38:H38" si="14">G39</f>
        <v>0</v>
      </c>
      <c r="H38" s="20">
        <f t="shared" si="14"/>
        <v>0</v>
      </c>
    </row>
    <row r="39" spans="1:9" ht="31.2" x14ac:dyDescent="0.25">
      <c r="A39" s="23" t="s">
        <v>927</v>
      </c>
      <c r="B39" s="19" t="s">
        <v>925</v>
      </c>
      <c r="C39" s="19" t="s">
        <v>12</v>
      </c>
      <c r="D39" s="19" t="s">
        <v>10</v>
      </c>
      <c r="E39" s="19" t="s">
        <v>15</v>
      </c>
      <c r="F39" s="20">
        <v>249</v>
      </c>
      <c r="G39" s="20">
        <v>0</v>
      </c>
      <c r="H39" s="20">
        <v>0</v>
      </c>
    </row>
    <row r="40" spans="1:9" ht="15.6" x14ac:dyDescent="0.25">
      <c r="A40" s="23" t="s">
        <v>18</v>
      </c>
      <c r="B40" s="19" t="s">
        <v>918</v>
      </c>
      <c r="C40" s="19"/>
      <c r="D40" s="19"/>
      <c r="E40" s="19"/>
      <c r="F40" s="20">
        <f>F41</f>
        <v>2236.9</v>
      </c>
      <c r="G40" s="20">
        <f t="shared" ref="G40:H40" si="15">G41</f>
        <v>0</v>
      </c>
      <c r="H40" s="20">
        <f t="shared" si="15"/>
        <v>0</v>
      </c>
    </row>
    <row r="41" spans="1:9" ht="31.2" x14ac:dyDescent="0.25">
      <c r="A41" s="23" t="s">
        <v>388</v>
      </c>
      <c r="B41" s="19" t="s">
        <v>918</v>
      </c>
      <c r="C41" s="19" t="s">
        <v>12</v>
      </c>
      <c r="D41" s="19" t="s">
        <v>10</v>
      </c>
      <c r="E41" s="19" t="s">
        <v>11</v>
      </c>
      <c r="F41" s="20">
        <v>2236.9</v>
      </c>
      <c r="G41" s="20">
        <v>0</v>
      </c>
      <c r="H41" s="20">
        <v>0</v>
      </c>
    </row>
    <row r="42" spans="1:9" ht="15.6" x14ac:dyDescent="0.25">
      <c r="A42" s="23" t="s">
        <v>20</v>
      </c>
      <c r="B42" s="19" t="s">
        <v>926</v>
      </c>
      <c r="C42" s="19"/>
      <c r="D42" s="19"/>
      <c r="E42" s="19"/>
      <c r="F42" s="20">
        <f>F43</f>
        <v>500.6</v>
      </c>
      <c r="G42" s="20">
        <f t="shared" ref="G42:H42" si="16">G43</f>
        <v>0</v>
      </c>
      <c r="H42" s="20">
        <f t="shared" si="16"/>
        <v>0</v>
      </c>
    </row>
    <row r="43" spans="1:9" ht="31.2" x14ac:dyDescent="0.25">
      <c r="A43" s="23" t="s">
        <v>389</v>
      </c>
      <c r="B43" s="19" t="s">
        <v>926</v>
      </c>
      <c r="C43" s="19" t="s">
        <v>12</v>
      </c>
      <c r="D43" s="19" t="s">
        <v>10</v>
      </c>
      <c r="E43" s="19" t="s">
        <v>22</v>
      </c>
      <c r="F43" s="20">
        <v>500.6</v>
      </c>
      <c r="G43" s="20">
        <v>0</v>
      </c>
      <c r="H43" s="20">
        <v>0</v>
      </c>
    </row>
    <row r="44" spans="1:9" ht="15.6" x14ac:dyDescent="0.25">
      <c r="A44" s="23" t="s">
        <v>416</v>
      </c>
      <c r="B44" s="19" t="s">
        <v>415</v>
      </c>
      <c r="C44" s="19"/>
      <c r="D44" s="19"/>
      <c r="E44" s="19"/>
      <c r="F44" s="20">
        <f>F45+F47+F51+F49</f>
        <v>3760.4</v>
      </c>
      <c r="G44" s="20">
        <f t="shared" ref="G44:H44" si="17">G45+G47+G51+G49</f>
        <v>4019.0000000000005</v>
      </c>
      <c r="H44" s="20">
        <f t="shared" si="17"/>
        <v>4019.0000000000005</v>
      </c>
    </row>
    <row r="45" spans="1:9" ht="15.6" x14ac:dyDescent="0.25">
      <c r="A45" s="23" t="s">
        <v>16</v>
      </c>
      <c r="B45" s="19" t="s">
        <v>26</v>
      </c>
      <c r="C45" s="19"/>
      <c r="D45" s="19"/>
      <c r="E45" s="19"/>
      <c r="F45" s="20">
        <f>F46</f>
        <v>1618.9</v>
      </c>
      <c r="G45" s="20">
        <f t="shared" ref="G45:H45" si="18">G46</f>
        <v>1618.9</v>
      </c>
      <c r="H45" s="20">
        <f t="shared" si="18"/>
        <v>1618.9</v>
      </c>
    </row>
    <row r="46" spans="1:9" ht="15.6" x14ac:dyDescent="0.25">
      <c r="A46" s="23" t="s">
        <v>392</v>
      </c>
      <c r="B46" s="19" t="s">
        <v>26</v>
      </c>
      <c r="C46" s="19" t="s">
        <v>25</v>
      </c>
      <c r="D46" s="19" t="s">
        <v>10</v>
      </c>
      <c r="E46" s="19" t="s">
        <v>15</v>
      </c>
      <c r="F46" s="20">
        <v>1618.9</v>
      </c>
      <c r="G46" s="20">
        <v>1618.9</v>
      </c>
      <c r="H46" s="20">
        <v>1618.9</v>
      </c>
    </row>
    <row r="47" spans="1:9" ht="15.6" x14ac:dyDescent="0.25">
      <c r="A47" s="23" t="s">
        <v>18</v>
      </c>
      <c r="B47" s="19" t="s">
        <v>28</v>
      </c>
      <c r="C47" s="19"/>
      <c r="D47" s="19"/>
      <c r="E47" s="19"/>
      <c r="F47" s="20">
        <f>F48</f>
        <v>1935.8</v>
      </c>
      <c r="G47" s="20">
        <f t="shared" ref="G47:H47" si="19">G48</f>
        <v>2235.3000000000002</v>
      </c>
      <c r="H47" s="20">
        <f t="shared" si="19"/>
        <v>2235.3000000000002</v>
      </c>
    </row>
    <row r="48" spans="1:9" ht="15.6" x14ac:dyDescent="0.25">
      <c r="A48" s="23" t="s">
        <v>393</v>
      </c>
      <c r="B48" s="19" t="s">
        <v>28</v>
      </c>
      <c r="C48" s="19" t="s">
        <v>25</v>
      </c>
      <c r="D48" s="19" t="s">
        <v>10</v>
      </c>
      <c r="E48" s="19" t="s">
        <v>11</v>
      </c>
      <c r="F48" s="20">
        <v>1935.8</v>
      </c>
      <c r="G48" s="20">
        <v>2235.3000000000002</v>
      </c>
      <c r="H48" s="20">
        <v>2235.3000000000002</v>
      </c>
    </row>
    <row r="49" spans="1:11" ht="15.6" x14ac:dyDescent="0.25">
      <c r="A49" s="23" t="s">
        <v>20</v>
      </c>
      <c r="B49" s="19" t="s">
        <v>845</v>
      </c>
      <c r="C49" s="19"/>
      <c r="D49" s="19"/>
      <c r="E49" s="19"/>
      <c r="F49" s="20">
        <f>F50</f>
        <v>44.9</v>
      </c>
      <c r="G49" s="20">
        <f t="shared" ref="G49:H49" si="20">G50</f>
        <v>0</v>
      </c>
      <c r="H49" s="20">
        <f t="shared" si="20"/>
        <v>0</v>
      </c>
    </row>
    <row r="50" spans="1:11" ht="15.6" x14ac:dyDescent="0.25">
      <c r="A50" s="23" t="s">
        <v>404</v>
      </c>
      <c r="B50" s="19" t="s">
        <v>845</v>
      </c>
      <c r="C50" s="19" t="s">
        <v>25</v>
      </c>
      <c r="D50" s="19" t="s">
        <v>10</v>
      </c>
      <c r="E50" s="19" t="s">
        <v>22</v>
      </c>
      <c r="F50" s="20">
        <v>44.9</v>
      </c>
      <c r="G50" s="20">
        <v>0</v>
      </c>
      <c r="H50" s="20">
        <v>0</v>
      </c>
    </row>
    <row r="51" spans="1:11" ht="15.6" x14ac:dyDescent="0.25">
      <c r="A51" s="23" t="s">
        <v>30</v>
      </c>
      <c r="B51" s="19" t="s">
        <v>31</v>
      </c>
      <c r="C51" s="19"/>
      <c r="D51" s="19"/>
      <c r="E51" s="19"/>
      <c r="F51" s="20">
        <f>F52</f>
        <v>160.80000000000001</v>
      </c>
      <c r="G51" s="20">
        <f t="shared" ref="G51:H51" si="21">G52</f>
        <v>164.8</v>
      </c>
      <c r="H51" s="20">
        <f t="shared" si="21"/>
        <v>164.8</v>
      </c>
    </row>
    <row r="52" spans="1:11" ht="31.2" x14ac:dyDescent="0.25">
      <c r="A52" s="23" t="s">
        <v>394</v>
      </c>
      <c r="B52" s="19" t="s">
        <v>31</v>
      </c>
      <c r="C52" s="19" t="s">
        <v>25</v>
      </c>
      <c r="D52" s="19" t="s">
        <v>10</v>
      </c>
      <c r="E52" s="19" t="s">
        <v>11</v>
      </c>
      <c r="F52" s="20">
        <v>160.80000000000001</v>
      </c>
      <c r="G52" s="20">
        <v>164.8</v>
      </c>
      <c r="H52" s="20">
        <v>164.8</v>
      </c>
    </row>
    <row r="53" spans="1:11" ht="15.6" x14ac:dyDescent="0.25">
      <c r="A53" s="23" t="s">
        <v>418</v>
      </c>
      <c r="B53" s="19" t="s">
        <v>417</v>
      </c>
      <c r="C53" s="19"/>
      <c r="D53" s="19"/>
      <c r="E53" s="19"/>
      <c r="F53" s="20">
        <f>F54+F56+F60+F63+F65+F68++F73+F78+F84+F87+F82</f>
        <v>548072.29999999993</v>
      </c>
      <c r="G53" s="20">
        <f t="shared" ref="G53:H53" si="22">G54+G56+G60+G63+G65+G68++G73+G78+G84+G87+G82</f>
        <v>468320.80000000005</v>
      </c>
      <c r="H53" s="20">
        <f t="shared" si="22"/>
        <v>470812.50000000006</v>
      </c>
    </row>
    <row r="54" spans="1:11" ht="46.8" x14ac:dyDescent="0.25">
      <c r="A54" s="21" t="s">
        <v>33</v>
      </c>
      <c r="B54" s="19" t="s">
        <v>34</v>
      </c>
      <c r="C54" s="19"/>
      <c r="D54" s="19"/>
      <c r="E54" s="19"/>
      <c r="F54" s="20">
        <f>F55</f>
        <v>228.2</v>
      </c>
      <c r="G54" s="20">
        <f t="shared" ref="G54:H54" si="23">G55</f>
        <v>187.4</v>
      </c>
      <c r="H54" s="20">
        <f t="shared" si="23"/>
        <v>187.4</v>
      </c>
    </row>
    <row r="55" spans="1:11" ht="78" x14ac:dyDescent="0.25">
      <c r="A55" s="23" t="s">
        <v>395</v>
      </c>
      <c r="B55" s="19" t="s">
        <v>34</v>
      </c>
      <c r="C55" s="19" t="s">
        <v>35</v>
      </c>
      <c r="D55" s="19" t="s">
        <v>10</v>
      </c>
      <c r="E55" s="19" t="s">
        <v>11</v>
      </c>
      <c r="F55" s="20">
        <v>228.2</v>
      </c>
      <c r="G55" s="20">
        <v>187.4</v>
      </c>
      <c r="H55" s="20">
        <v>187.4</v>
      </c>
    </row>
    <row r="56" spans="1:11" ht="62.4" x14ac:dyDescent="0.25">
      <c r="A56" s="18" t="s">
        <v>432</v>
      </c>
      <c r="B56" s="19" t="s">
        <v>37</v>
      </c>
      <c r="C56" s="19"/>
      <c r="D56" s="19"/>
      <c r="E56" s="19"/>
      <c r="F56" s="20">
        <f>F57+F58+F59</f>
        <v>48294.2</v>
      </c>
      <c r="G56" s="20">
        <f t="shared" ref="G56:H56" si="24">G57+G58+G59</f>
        <v>43588.4</v>
      </c>
      <c r="H56" s="20">
        <f t="shared" si="24"/>
        <v>43588.4</v>
      </c>
    </row>
    <row r="57" spans="1:11" ht="93.6" x14ac:dyDescent="0.25">
      <c r="A57" s="21" t="s">
        <v>433</v>
      </c>
      <c r="B57" s="19" t="s">
        <v>37</v>
      </c>
      <c r="C57" s="19" t="s">
        <v>35</v>
      </c>
      <c r="D57" s="19" t="s">
        <v>10</v>
      </c>
      <c r="E57" s="19" t="s">
        <v>11</v>
      </c>
      <c r="F57" s="20">
        <v>45655.7</v>
      </c>
      <c r="G57" s="20">
        <v>41197.9</v>
      </c>
      <c r="H57" s="20">
        <v>41197.9</v>
      </c>
    </row>
    <row r="58" spans="1:11" ht="78" x14ac:dyDescent="0.25">
      <c r="A58" s="23" t="s">
        <v>434</v>
      </c>
      <c r="B58" s="19" t="s">
        <v>37</v>
      </c>
      <c r="C58" s="19" t="s">
        <v>38</v>
      </c>
      <c r="D58" s="19" t="s">
        <v>10</v>
      </c>
      <c r="E58" s="19" t="s">
        <v>11</v>
      </c>
      <c r="F58" s="20">
        <v>2525.5</v>
      </c>
      <c r="G58" s="20">
        <v>2210.5</v>
      </c>
      <c r="H58" s="20">
        <v>2210.5</v>
      </c>
    </row>
    <row r="59" spans="1:11" ht="78" x14ac:dyDescent="0.25">
      <c r="A59" s="23" t="s">
        <v>435</v>
      </c>
      <c r="B59" s="19" t="s">
        <v>37</v>
      </c>
      <c r="C59" s="19" t="s">
        <v>7</v>
      </c>
      <c r="D59" s="19" t="s">
        <v>10</v>
      </c>
      <c r="E59" s="19" t="s">
        <v>11</v>
      </c>
      <c r="F59" s="20">
        <v>113</v>
      </c>
      <c r="G59" s="20">
        <v>180</v>
      </c>
      <c r="H59" s="20">
        <v>180</v>
      </c>
    </row>
    <row r="60" spans="1:11" ht="46.8" x14ac:dyDescent="0.25">
      <c r="A60" s="18" t="s">
        <v>429</v>
      </c>
      <c r="B60" s="19" t="s">
        <v>39</v>
      </c>
      <c r="C60" s="19"/>
      <c r="D60" s="19"/>
      <c r="E60" s="19"/>
      <c r="F60" s="20">
        <f>F61+F62</f>
        <v>190837.9</v>
      </c>
      <c r="G60" s="20">
        <f t="shared" ref="G60:H60" si="25">G61+G62</f>
        <v>177102.4</v>
      </c>
      <c r="H60" s="20">
        <f t="shared" si="25"/>
        <v>177102.4</v>
      </c>
    </row>
    <row r="61" spans="1:11" ht="78" x14ac:dyDescent="0.25">
      <c r="A61" s="21" t="s">
        <v>436</v>
      </c>
      <c r="B61" s="19" t="s">
        <v>39</v>
      </c>
      <c r="C61" s="19" t="s">
        <v>35</v>
      </c>
      <c r="D61" s="19" t="s">
        <v>10</v>
      </c>
      <c r="E61" s="19" t="s">
        <v>11</v>
      </c>
      <c r="F61" s="20">
        <v>186629.5</v>
      </c>
      <c r="G61" s="20">
        <v>163100</v>
      </c>
      <c r="H61" s="20">
        <v>163100</v>
      </c>
    </row>
    <row r="62" spans="1:11" ht="62.4" x14ac:dyDescent="0.25">
      <c r="A62" s="21" t="s">
        <v>437</v>
      </c>
      <c r="B62" s="19" t="s">
        <v>39</v>
      </c>
      <c r="C62" s="19" t="s">
        <v>38</v>
      </c>
      <c r="D62" s="19" t="s">
        <v>10</v>
      </c>
      <c r="E62" s="19" t="s">
        <v>11</v>
      </c>
      <c r="F62" s="20">
        <v>4208.3999999999996</v>
      </c>
      <c r="G62" s="20">
        <v>14002.4</v>
      </c>
      <c r="H62" s="20">
        <v>14002.4</v>
      </c>
    </row>
    <row r="63" spans="1:11" ht="93.6" x14ac:dyDescent="0.25">
      <c r="A63" s="18" t="s">
        <v>430</v>
      </c>
      <c r="B63" s="19" t="s">
        <v>40</v>
      </c>
      <c r="C63" s="19"/>
      <c r="D63" s="19"/>
      <c r="E63" s="19"/>
      <c r="F63" s="20">
        <f>F64</f>
        <v>2085.9</v>
      </c>
      <c r="G63" s="20">
        <f t="shared" ref="G63:H63" si="26">G64</f>
        <v>747.2</v>
      </c>
      <c r="H63" s="20">
        <f t="shared" si="26"/>
        <v>747.2</v>
      </c>
    </row>
    <row r="64" spans="1:11" ht="109.2" x14ac:dyDescent="0.25">
      <c r="A64" s="21" t="s">
        <v>438</v>
      </c>
      <c r="B64" s="19" t="s">
        <v>40</v>
      </c>
      <c r="C64" s="19" t="s">
        <v>38</v>
      </c>
      <c r="D64" s="19" t="s">
        <v>10</v>
      </c>
      <c r="E64" s="19" t="s">
        <v>11</v>
      </c>
      <c r="F64" s="20">
        <v>2085.9</v>
      </c>
      <c r="G64" s="20">
        <v>747.2</v>
      </c>
      <c r="H64" s="20">
        <v>747.2</v>
      </c>
      <c r="I64" s="22"/>
      <c r="J64" s="22"/>
      <c r="K64" s="22"/>
    </row>
    <row r="65" spans="1:9" ht="31.2" x14ac:dyDescent="0.25">
      <c r="A65" s="23" t="s">
        <v>41</v>
      </c>
      <c r="B65" s="19" t="s">
        <v>42</v>
      </c>
      <c r="C65" s="19"/>
      <c r="D65" s="19"/>
      <c r="E65" s="19"/>
      <c r="F65" s="20">
        <f>F66+F67</f>
        <v>94063.5</v>
      </c>
      <c r="G65" s="20">
        <f t="shared" ref="G65:H65" si="27">G66+G67</f>
        <v>75484</v>
      </c>
      <c r="H65" s="20">
        <f t="shared" si="27"/>
        <v>75484</v>
      </c>
    </row>
    <row r="66" spans="1:9" ht="62.4" x14ac:dyDescent="0.25">
      <c r="A66" s="23" t="s">
        <v>396</v>
      </c>
      <c r="B66" s="19" t="s">
        <v>42</v>
      </c>
      <c r="C66" s="19" t="s">
        <v>35</v>
      </c>
      <c r="D66" s="19" t="s">
        <v>10</v>
      </c>
      <c r="E66" s="19" t="s">
        <v>15</v>
      </c>
      <c r="F66" s="20">
        <v>92390.6</v>
      </c>
      <c r="G66" s="20">
        <v>73608.2</v>
      </c>
      <c r="H66" s="20">
        <v>73608.2</v>
      </c>
    </row>
    <row r="67" spans="1:9" ht="46.8" x14ac:dyDescent="0.25">
      <c r="A67" s="23" t="s">
        <v>397</v>
      </c>
      <c r="B67" s="19" t="s">
        <v>42</v>
      </c>
      <c r="C67" s="19" t="s">
        <v>38</v>
      </c>
      <c r="D67" s="19" t="s">
        <v>10</v>
      </c>
      <c r="E67" s="19" t="s">
        <v>15</v>
      </c>
      <c r="F67" s="20">
        <v>1672.9</v>
      </c>
      <c r="G67" s="20">
        <v>1875.8</v>
      </c>
      <c r="H67" s="20">
        <v>1875.8</v>
      </c>
    </row>
    <row r="68" spans="1:9" ht="15.6" x14ac:dyDescent="0.25">
      <c r="A68" s="23" t="s">
        <v>16</v>
      </c>
      <c r="B68" s="19" t="s">
        <v>43</v>
      </c>
      <c r="C68" s="19"/>
      <c r="D68" s="19"/>
      <c r="E68" s="19"/>
      <c r="F68" s="20">
        <f>F69+F70+F72+F71</f>
        <v>70829.200000000012</v>
      </c>
      <c r="G68" s="20">
        <f t="shared" ref="G68:H68" si="28">G69+G70+G72+G71</f>
        <v>62638.6</v>
      </c>
      <c r="H68" s="20">
        <f t="shared" si="28"/>
        <v>62638.6</v>
      </c>
    </row>
    <row r="69" spans="1:9" ht="46.8" x14ac:dyDescent="0.25">
      <c r="A69" s="23" t="s">
        <v>398</v>
      </c>
      <c r="B69" s="19" t="s">
        <v>43</v>
      </c>
      <c r="C69" s="19" t="s">
        <v>35</v>
      </c>
      <c r="D69" s="19" t="s">
        <v>10</v>
      </c>
      <c r="E69" s="19" t="s">
        <v>15</v>
      </c>
      <c r="F69" s="20">
        <v>21694</v>
      </c>
      <c r="G69" s="20">
        <v>22625.4</v>
      </c>
      <c r="H69" s="20">
        <v>22625.4</v>
      </c>
    </row>
    <row r="70" spans="1:9" ht="31.2" x14ac:dyDescent="0.25">
      <c r="A70" s="23" t="s">
        <v>399</v>
      </c>
      <c r="B70" s="19" t="s">
        <v>43</v>
      </c>
      <c r="C70" s="19" t="s">
        <v>38</v>
      </c>
      <c r="D70" s="19" t="s">
        <v>10</v>
      </c>
      <c r="E70" s="19" t="s">
        <v>15</v>
      </c>
      <c r="F70" s="20">
        <v>49079.6</v>
      </c>
      <c r="G70" s="20">
        <v>40013.199999999997</v>
      </c>
      <c r="H70" s="20">
        <v>40013.199999999997</v>
      </c>
      <c r="I70" s="24"/>
    </row>
    <row r="71" spans="1:9" ht="15.6" x14ac:dyDescent="0.25">
      <c r="A71" s="23" t="s">
        <v>928</v>
      </c>
      <c r="B71" s="19" t="s">
        <v>43</v>
      </c>
      <c r="C71" s="19" t="s">
        <v>7</v>
      </c>
      <c r="D71" s="19" t="s">
        <v>10</v>
      </c>
      <c r="E71" s="19" t="s">
        <v>15</v>
      </c>
      <c r="F71" s="20">
        <v>23</v>
      </c>
      <c r="G71" s="20">
        <v>0</v>
      </c>
      <c r="H71" s="20">
        <v>0</v>
      </c>
      <c r="I71" s="22"/>
    </row>
    <row r="72" spans="1:9" ht="15.6" x14ac:dyDescent="0.25">
      <c r="A72" s="23" t="s">
        <v>846</v>
      </c>
      <c r="B72" s="19" t="s">
        <v>43</v>
      </c>
      <c r="C72" s="19" t="s">
        <v>25</v>
      </c>
      <c r="D72" s="19" t="s">
        <v>10</v>
      </c>
      <c r="E72" s="19" t="s">
        <v>15</v>
      </c>
      <c r="F72" s="20">
        <v>32.6</v>
      </c>
      <c r="G72" s="20">
        <v>0</v>
      </c>
      <c r="H72" s="20">
        <v>0</v>
      </c>
      <c r="I72" s="22"/>
    </row>
    <row r="73" spans="1:9" ht="15.6" x14ac:dyDescent="0.25">
      <c r="A73" s="23" t="s">
        <v>18</v>
      </c>
      <c r="B73" s="19" t="s">
        <v>44</v>
      </c>
      <c r="C73" s="19"/>
      <c r="D73" s="19"/>
      <c r="E73" s="19"/>
      <c r="F73" s="20">
        <f>F74+F75+F76+F77</f>
        <v>107524.99999999999</v>
      </c>
      <c r="G73" s="20">
        <f>G74+G75</f>
        <v>80654.5</v>
      </c>
      <c r="H73" s="20">
        <f>H74+H75</f>
        <v>83146.2</v>
      </c>
    </row>
    <row r="74" spans="1:9" ht="46.8" x14ac:dyDescent="0.25">
      <c r="A74" s="23" t="s">
        <v>400</v>
      </c>
      <c r="B74" s="19" t="s">
        <v>44</v>
      </c>
      <c r="C74" s="19" t="s">
        <v>35</v>
      </c>
      <c r="D74" s="19" t="s">
        <v>10</v>
      </c>
      <c r="E74" s="19" t="s">
        <v>11</v>
      </c>
      <c r="F74" s="20">
        <v>56470.5</v>
      </c>
      <c r="G74" s="20">
        <v>52343.5</v>
      </c>
      <c r="H74" s="20">
        <v>54835.199999999997</v>
      </c>
    </row>
    <row r="75" spans="1:9" ht="31.2" x14ac:dyDescent="0.25">
      <c r="A75" s="23" t="s">
        <v>401</v>
      </c>
      <c r="B75" s="19" t="s">
        <v>44</v>
      </c>
      <c r="C75" s="19" t="s">
        <v>38</v>
      </c>
      <c r="D75" s="19" t="s">
        <v>10</v>
      </c>
      <c r="E75" s="19" t="s">
        <v>11</v>
      </c>
      <c r="F75" s="20">
        <v>50559.7</v>
      </c>
      <c r="G75" s="20">
        <v>28311</v>
      </c>
      <c r="H75" s="20">
        <v>28311</v>
      </c>
      <c r="I75" s="22"/>
    </row>
    <row r="76" spans="1:9" ht="15.6" x14ac:dyDescent="0.25">
      <c r="A76" s="23" t="s">
        <v>847</v>
      </c>
      <c r="B76" s="19" t="s">
        <v>44</v>
      </c>
      <c r="C76" s="19" t="s">
        <v>7</v>
      </c>
      <c r="D76" s="19" t="s">
        <v>10</v>
      </c>
      <c r="E76" s="19" t="s">
        <v>11</v>
      </c>
      <c r="F76" s="20">
        <v>173.4</v>
      </c>
      <c r="G76" s="20">
        <v>0</v>
      </c>
      <c r="H76" s="20">
        <v>0</v>
      </c>
      <c r="I76" s="22"/>
    </row>
    <row r="77" spans="1:9" ht="15.6" x14ac:dyDescent="0.25">
      <c r="A77" s="23" t="s">
        <v>393</v>
      </c>
      <c r="B77" s="19" t="s">
        <v>44</v>
      </c>
      <c r="C77" s="19" t="s">
        <v>25</v>
      </c>
      <c r="D77" s="19" t="s">
        <v>10</v>
      </c>
      <c r="E77" s="19" t="s">
        <v>11</v>
      </c>
      <c r="F77" s="20">
        <v>321.39999999999998</v>
      </c>
      <c r="G77" s="20">
        <v>0</v>
      </c>
      <c r="H77" s="20">
        <v>0</v>
      </c>
      <c r="I77" s="22"/>
    </row>
    <row r="78" spans="1:9" ht="15.6" x14ac:dyDescent="0.25">
      <c r="A78" s="23" t="s">
        <v>20</v>
      </c>
      <c r="B78" s="19" t="s">
        <v>45</v>
      </c>
      <c r="C78" s="19"/>
      <c r="D78" s="19"/>
      <c r="E78" s="19"/>
      <c r="F78" s="20">
        <f>F79+F80+F81</f>
        <v>21128</v>
      </c>
      <c r="G78" s="20">
        <f t="shared" ref="G78:H78" si="29">G79+G80+G81</f>
        <v>19599.900000000001</v>
      </c>
      <c r="H78" s="20">
        <f t="shared" si="29"/>
        <v>19599.900000000001</v>
      </c>
    </row>
    <row r="79" spans="1:9" ht="46.8" x14ac:dyDescent="0.25">
      <c r="A79" s="23" t="s">
        <v>402</v>
      </c>
      <c r="B79" s="19" t="s">
        <v>45</v>
      </c>
      <c r="C79" s="19" t="s">
        <v>35</v>
      </c>
      <c r="D79" s="19" t="s">
        <v>10</v>
      </c>
      <c r="E79" s="19" t="s">
        <v>22</v>
      </c>
      <c r="F79" s="20">
        <v>17081.2</v>
      </c>
      <c r="G79" s="20">
        <v>17081.2</v>
      </c>
      <c r="H79" s="20">
        <v>17081.2</v>
      </c>
    </row>
    <row r="80" spans="1:9" ht="31.2" x14ac:dyDescent="0.25">
      <c r="A80" s="23" t="s">
        <v>403</v>
      </c>
      <c r="B80" s="19" t="s">
        <v>45</v>
      </c>
      <c r="C80" s="19" t="s">
        <v>38</v>
      </c>
      <c r="D80" s="19" t="s">
        <v>10</v>
      </c>
      <c r="E80" s="19" t="s">
        <v>22</v>
      </c>
      <c r="F80" s="20">
        <v>4046.8</v>
      </c>
      <c r="G80" s="20">
        <v>2472.3000000000002</v>
      </c>
      <c r="H80" s="20">
        <v>2472.3000000000002</v>
      </c>
      <c r="I80" s="24"/>
    </row>
    <row r="81" spans="1:9" ht="15.6" x14ac:dyDescent="0.25">
      <c r="A81" s="23" t="s">
        <v>404</v>
      </c>
      <c r="B81" s="19" t="s">
        <v>45</v>
      </c>
      <c r="C81" s="19" t="s">
        <v>25</v>
      </c>
      <c r="D81" s="19" t="s">
        <v>10</v>
      </c>
      <c r="E81" s="19" t="s">
        <v>22</v>
      </c>
      <c r="F81" s="20">
        <v>0</v>
      </c>
      <c r="G81" s="20">
        <v>46.4</v>
      </c>
      <c r="H81" s="20">
        <v>46.4</v>
      </c>
    </row>
    <row r="82" spans="1:9" ht="15.6" x14ac:dyDescent="0.25">
      <c r="A82" s="23" t="s">
        <v>929</v>
      </c>
      <c r="B82" s="19" t="s">
        <v>930</v>
      </c>
      <c r="C82" s="19"/>
      <c r="D82" s="19"/>
      <c r="E82" s="19"/>
      <c r="F82" s="20">
        <f>F83</f>
        <v>450</v>
      </c>
      <c r="G82" s="20">
        <f t="shared" ref="G82:H82" si="30">G83</f>
        <v>0</v>
      </c>
      <c r="H82" s="20">
        <f t="shared" si="30"/>
        <v>0</v>
      </c>
    </row>
    <row r="83" spans="1:9" ht="31.2" x14ac:dyDescent="0.25">
      <c r="A83" s="23" t="s">
        <v>931</v>
      </c>
      <c r="B83" s="19" t="s">
        <v>930</v>
      </c>
      <c r="C83" s="19" t="s">
        <v>38</v>
      </c>
      <c r="D83" s="19" t="s">
        <v>10</v>
      </c>
      <c r="E83" s="19" t="s">
        <v>22</v>
      </c>
      <c r="F83" s="20">
        <v>450</v>
      </c>
      <c r="G83" s="20">
        <v>0</v>
      </c>
      <c r="H83" s="20">
        <v>0</v>
      </c>
    </row>
    <row r="84" spans="1:9" ht="15.6" x14ac:dyDescent="0.25">
      <c r="A84" s="23" t="s">
        <v>46</v>
      </c>
      <c r="B84" s="19" t="s">
        <v>47</v>
      </c>
      <c r="C84" s="19"/>
      <c r="D84" s="19"/>
      <c r="E84" s="19"/>
      <c r="F84" s="20">
        <f>F85+F86</f>
        <v>2100</v>
      </c>
      <c r="G84" s="20">
        <f t="shared" ref="G84:H84" si="31">G85+G86</f>
        <v>1710</v>
      </c>
      <c r="H84" s="20">
        <f t="shared" si="31"/>
        <v>1710</v>
      </c>
    </row>
    <row r="85" spans="1:9" ht="31.2" x14ac:dyDescent="0.25">
      <c r="A85" s="23" t="s">
        <v>405</v>
      </c>
      <c r="B85" s="19" t="s">
        <v>47</v>
      </c>
      <c r="C85" s="19" t="s">
        <v>38</v>
      </c>
      <c r="D85" s="19" t="s">
        <v>10</v>
      </c>
      <c r="E85" s="19" t="s">
        <v>10</v>
      </c>
      <c r="F85" s="20">
        <v>0</v>
      </c>
      <c r="G85" s="20">
        <v>1710</v>
      </c>
      <c r="H85" s="20">
        <v>1710</v>
      </c>
    </row>
    <row r="86" spans="1:9" ht="31.2" x14ac:dyDescent="0.25">
      <c r="A86" s="23" t="s">
        <v>405</v>
      </c>
      <c r="B86" s="19" t="s">
        <v>47</v>
      </c>
      <c r="C86" s="19" t="s">
        <v>38</v>
      </c>
      <c r="D86" s="19" t="s">
        <v>10</v>
      </c>
      <c r="E86" s="19" t="s">
        <v>220</v>
      </c>
      <c r="F86" s="20">
        <v>2100</v>
      </c>
      <c r="G86" s="20">
        <v>0</v>
      </c>
      <c r="H86" s="20">
        <v>0</v>
      </c>
    </row>
    <row r="87" spans="1:9" ht="15.6" x14ac:dyDescent="0.25">
      <c r="A87" s="23" t="s">
        <v>48</v>
      </c>
      <c r="B87" s="19" t="s">
        <v>49</v>
      </c>
      <c r="C87" s="19"/>
      <c r="D87" s="19"/>
      <c r="E87" s="19"/>
      <c r="F87" s="20">
        <f>F88+F89</f>
        <v>10530.400000000001</v>
      </c>
      <c r="G87" s="20">
        <f t="shared" ref="G87:H87" si="32">G88+G89</f>
        <v>6608.4000000000005</v>
      </c>
      <c r="H87" s="20">
        <f t="shared" si="32"/>
        <v>6608.4000000000005</v>
      </c>
    </row>
    <row r="88" spans="1:9" ht="46.8" x14ac:dyDescent="0.25">
      <c r="A88" s="23" t="s">
        <v>406</v>
      </c>
      <c r="B88" s="19" t="s">
        <v>49</v>
      </c>
      <c r="C88" s="19" t="s">
        <v>35</v>
      </c>
      <c r="D88" s="19" t="s">
        <v>10</v>
      </c>
      <c r="E88" s="19" t="s">
        <v>11</v>
      </c>
      <c r="F88" s="20">
        <v>4187.6000000000004</v>
      </c>
      <c r="G88" s="20">
        <v>4177.6000000000004</v>
      </c>
      <c r="H88" s="20">
        <v>4177.6000000000004</v>
      </c>
    </row>
    <row r="89" spans="1:9" ht="31.2" x14ac:dyDescent="0.25">
      <c r="A89" s="23" t="s">
        <v>407</v>
      </c>
      <c r="B89" s="19" t="s">
        <v>49</v>
      </c>
      <c r="C89" s="19" t="s">
        <v>38</v>
      </c>
      <c r="D89" s="19" t="s">
        <v>10</v>
      </c>
      <c r="E89" s="19" t="s">
        <v>11</v>
      </c>
      <c r="F89" s="20">
        <v>6342.8</v>
      </c>
      <c r="G89" s="20">
        <v>2430.8000000000002</v>
      </c>
      <c r="H89" s="20">
        <v>2430.8000000000002</v>
      </c>
      <c r="I89" s="24"/>
    </row>
    <row r="90" spans="1:9" ht="31.2" x14ac:dyDescent="0.25">
      <c r="A90" s="23" t="s">
        <v>420</v>
      </c>
      <c r="B90" s="19" t="s">
        <v>419</v>
      </c>
      <c r="C90" s="19"/>
      <c r="D90" s="19"/>
      <c r="E90" s="19"/>
      <c r="F90" s="20">
        <f>F91</f>
        <v>544.70000000000005</v>
      </c>
      <c r="G90" s="20">
        <f t="shared" ref="G90:H91" si="33">G91</f>
        <v>0</v>
      </c>
      <c r="H90" s="20">
        <f t="shared" si="33"/>
        <v>0</v>
      </c>
    </row>
    <row r="91" spans="1:9" ht="15.6" x14ac:dyDescent="0.25">
      <c r="A91" s="23" t="s">
        <v>422</v>
      </c>
      <c r="B91" s="19" t="s">
        <v>421</v>
      </c>
      <c r="C91" s="19"/>
      <c r="D91" s="19"/>
      <c r="E91" s="19"/>
      <c r="F91" s="20">
        <f>F92</f>
        <v>544.70000000000005</v>
      </c>
      <c r="G91" s="20">
        <f t="shared" si="33"/>
        <v>0</v>
      </c>
      <c r="H91" s="20">
        <f t="shared" si="33"/>
        <v>0</v>
      </c>
    </row>
    <row r="92" spans="1:9" ht="15.6" x14ac:dyDescent="0.25">
      <c r="A92" s="23" t="s">
        <v>50</v>
      </c>
      <c r="B92" s="19" t="s">
        <v>51</v>
      </c>
      <c r="C92" s="19"/>
      <c r="D92" s="19"/>
      <c r="E92" s="19"/>
      <c r="F92" s="20">
        <f>F93+F94</f>
        <v>544.70000000000005</v>
      </c>
      <c r="G92" s="20">
        <f t="shared" ref="G92:H92" si="34">G93+G94</f>
        <v>0</v>
      </c>
      <c r="H92" s="20">
        <f t="shared" si="34"/>
        <v>0</v>
      </c>
    </row>
    <row r="93" spans="1:9" ht="31.2" x14ac:dyDescent="0.25">
      <c r="A93" s="23" t="s">
        <v>408</v>
      </c>
      <c r="B93" s="19" t="s">
        <v>51</v>
      </c>
      <c r="C93" s="19" t="s">
        <v>38</v>
      </c>
      <c r="D93" s="19" t="s">
        <v>10</v>
      </c>
      <c r="E93" s="19" t="s">
        <v>10</v>
      </c>
      <c r="F93" s="20">
        <v>274.7</v>
      </c>
      <c r="G93" s="20">
        <v>0</v>
      </c>
      <c r="H93" s="20">
        <v>0</v>
      </c>
    </row>
    <row r="94" spans="1:9" ht="15.6" x14ac:dyDescent="0.25">
      <c r="A94" s="23" t="s">
        <v>409</v>
      </c>
      <c r="B94" s="19" t="s">
        <v>51</v>
      </c>
      <c r="C94" s="19" t="s">
        <v>7</v>
      </c>
      <c r="D94" s="19" t="s">
        <v>10</v>
      </c>
      <c r="E94" s="19" t="s">
        <v>10</v>
      </c>
      <c r="F94" s="20">
        <v>270</v>
      </c>
      <c r="G94" s="20">
        <v>0</v>
      </c>
      <c r="H94" s="20">
        <v>0</v>
      </c>
    </row>
    <row r="95" spans="1:9" ht="31.2" x14ac:dyDescent="0.25">
      <c r="A95" s="23" t="s">
        <v>921</v>
      </c>
      <c r="B95" s="19" t="s">
        <v>920</v>
      </c>
      <c r="C95" s="19"/>
      <c r="D95" s="19"/>
      <c r="E95" s="19"/>
      <c r="F95" s="20">
        <f>F96+F99+F101</f>
        <v>5901</v>
      </c>
      <c r="G95" s="20">
        <f t="shared" ref="G95:H95" si="35">G96</f>
        <v>0</v>
      </c>
      <c r="H95" s="20">
        <f t="shared" si="35"/>
        <v>0</v>
      </c>
    </row>
    <row r="96" spans="1:9" ht="15.6" x14ac:dyDescent="0.25">
      <c r="A96" s="23" t="s">
        <v>418</v>
      </c>
      <c r="B96" s="19" t="s">
        <v>922</v>
      </c>
      <c r="C96" s="19"/>
      <c r="D96" s="19"/>
      <c r="E96" s="19"/>
      <c r="F96" s="20">
        <f>F97</f>
        <v>1016.3</v>
      </c>
      <c r="G96" s="20">
        <f t="shared" ref="G96:H96" si="36">G97</f>
        <v>0</v>
      </c>
      <c r="H96" s="20">
        <f t="shared" si="36"/>
        <v>0</v>
      </c>
    </row>
    <row r="97" spans="1:8" ht="15.6" x14ac:dyDescent="0.25">
      <c r="A97" s="23" t="s">
        <v>16</v>
      </c>
      <c r="B97" s="19" t="s">
        <v>923</v>
      </c>
      <c r="C97" s="19"/>
      <c r="D97" s="19"/>
      <c r="E97" s="19"/>
      <c r="F97" s="20">
        <f>F98</f>
        <v>1016.3</v>
      </c>
      <c r="G97" s="20">
        <f t="shared" ref="G97:H97" si="37">G98</f>
        <v>0</v>
      </c>
      <c r="H97" s="20">
        <f t="shared" si="37"/>
        <v>0</v>
      </c>
    </row>
    <row r="98" spans="1:8" ht="31.2" x14ac:dyDescent="0.25">
      <c r="A98" s="23" t="s">
        <v>828</v>
      </c>
      <c r="B98" s="19" t="s">
        <v>923</v>
      </c>
      <c r="C98" s="19" t="s">
        <v>38</v>
      </c>
      <c r="D98" s="19" t="s">
        <v>10</v>
      </c>
      <c r="E98" s="19" t="s">
        <v>15</v>
      </c>
      <c r="F98" s="20">
        <v>1016.3</v>
      </c>
      <c r="G98" s="20">
        <v>0</v>
      </c>
      <c r="H98" s="20">
        <v>0</v>
      </c>
    </row>
    <row r="99" spans="1:8" ht="15.6" x14ac:dyDescent="0.25">
      <c r="A99" s="23" t="s">
        <v>18</v>
      </c>
      <c r="B99" s="19" t="s">
        <v>932</v>
      </c>
      <c r="C99" s="19"/>
      <c r="D99" s="19"/>
      <c r="E99" s="19"/>
      <c r="F99" s="20">
        <f>F100</f>
        <v>2876.9</v>
      </c>
      <c r="G99" s="20">
        <f t="shared" ref="G99:H99" si="38">G100</f>
        <v>0</v>
      </c>
      <c r="H99" s="20">
        <f t="shared" si="38"/>
        <v>0</v>
      </c>
    </row>
    <row r="100" spans="1:8" ht="31.2" x14ac:dyDescent="0.25">
      <c r="A100" s="23" t="s">
        <v>830</v>
      </c>
      <c r="B100" s="19" t="s">
        <v>932</v>
      </c>
      <c r="C100" s="19" t="s">
        <v>38</v>
      </c>
      <c r="D100" s="19" t="s">
        <v>10</v>
      </c>
      <c r="E100" s="19" t="s">
        <v>11</v>
      </c>
      <c r="F100" s="20">
        <v>2876.9</v>
      </c>
      <c r="G100" s="20">
        <v>0</v>
      </c>
      <c r="H100" s="20">
        <v>0</v>
      </c>
    </row>
    <row r="101" spans="1:8" ht="15.6" x14ac:dyDescent="0.25">
      <c r="A101" s="23" t="s">
        <v>30</v>
      </c>
      <c r="B101" s="19" t="s">
        <v>933</v>
      </c>
      <c r="C101" s="19"/>
      <c r="D101" s="19"/>
      <c r="E101" s="19"/>
      <c r="F101" s="20">
        <f>F102</f>
        <v>2007.8</v>
      </c>
      <c r="G101" s="20">
        <f t="shared" ref="G101:H101" si="39">G102</f>
        <v>0</v>
      </c>
      <c r="H101" s="20">
        <f t="shared" si="39"/>
        <v>0</v>
      </c>
    </row>
    <row r="102" spans="1:8" ht="31.2" x14ac:dyDescent="0.25">
      <c r="A102" s="23" t="s">
        <v>934</v>
      </c>
      <c r="B102" s="19" t="s">
        <v>933</v>
      </c>
      <c r="C102" s="19" t="s">
        <v>38</v>
      </c>
      <c r="D102" s="19" t="s">
        <v>10</v>
      </c>
      <c r="E102" s="19" t="s">
        <v>11</v>
      </c>
      <c r="F102" s="20">
        <v>2007.8</v>
      </c>
      <c r="G102" s="20">
        <v>0</v>
      </c>
      <c r="H102" s="20">
        <v>0</v>
      </c>
    </row>
    <row r="103" spans="1:8" ht="31.2" x14ac:dyDescent="0.25">
      <c r="A103" s="23" t="s">
        <v>825</v>
      </c>
      <c r="B103" s="19" t="s">
        <v>824</v>
      </c>
      <c r="C103" s="19"/>
      <c r="D103" s="19"/>
      <c r="E103" s="19"/>
      <c r="F103" s="20">
        <f>F104</f>
        <v>8149.8</v>
      </c>
      <c r="G103" s="20">
        <f t="shared" ref="G103:H103" si="40">G104</f>
        <v>2491.6999999999998</v>
      </c>
      <c r="H103" s="20">
        <f t="shared" si="40"/>
        <v>0</v>
      </c>
    </row>
    <row r="104" spans="1:8" ht="15.6" x14ac:dyDescent="0.25">
      <c r="A104" s="23" t="s">
        <v>418</v>
      </c>
      <c r="B104" s="19" t="s">
        <v>826</v>
      </c>
      <c r="C104" s="19"/>
      <c r="D104" s="19"/>
      <c r="E104" s="19"/>
      <c r="F104" s="20">
        <f>F105+F107+F109</f>
        <v>8149.8</v>
      </c>
      <c r="G104" s="20">
        <f t="shared" ref="G104:H104" si="41">G105+G107+G109</f>
        <v>2491.6999999999998</v>
      </c>
      <c r="H104" s="20">
        <f t="shared" si="41"/>
        <v>0</v>
      </c>
    </row>
    <row r="105" spans="1:8" ht="15.6" x14ac:dyDescent="0.25">
      <c r="A105" s="23" t="s">
        <v>16</v>
      </c>
      <c r="B105" s="19" t="s">
        <v>827</v>
      </c>
      <c r="C105" s="19"/>
      <c r="D105" s="19"/>
      <c r="E105" s="19"/>
      <c r="F105" s="20">
        <f>F106</f>
        <v>5707.3</v>
      </c>
      <c r="G105" s="20">
        <f t="shared" ref="G105:H105" si="42">G106</f>
        <v>0</v>
      </c>
      <c r="H105" s="20">
        <f t="shared" si="42"/>
        <v>0</v>
      </c>
    </row>
    <row r="106" spans="1:8" ht="31.2" x14ac:dyDescent="0.25">
      <c r="A106" s="23" t="s">
        <v>828</v>
      </c>
      <c r="B106" s="19" t="s">
        <v>827</v>
      </c>
      <c r="C106" s="19" t="s">
        <v>38</v>
      </c>
      <c r="D106" s="19" t="s">
        <v>10</v>
      </c>
      <c r="E106" s="19" t="s">
        <v>15</v>
      </c>
      <c r="F106" s="20">
        <v>5707.3</v>
      </c>
      <c r="G106" s="20">
        <v>0</v>
      </c>
      <c r="H106" s="20">
        <v>0</v>
      </c>
    </row>
    <row r="107" spans="1:8" ht="15.6" x14ac:dyDescent="0.25">
      <c r="A107" s="23" t="s">
        <v>18</v>
      </c>
      <c r="B107" s="19" t="s">
        <v>829</v>
      </c>
      <c r="C107" s="19"/>
      <c r="D107" s="19"/>
      <c r="E107" s="19"/>
      <c r="F107" s="20">
        <f>F108</f>
        <v>1812.3</v>
      </c>
      <c r="G107" s="20">
        <f t="shared" ref="G107:H107" si="43">G108</f>
        <v>2491.6999999999998</v>
      </c>
      <c r="H107" s="20">
        <f t="shared" si="43"/>
        <v>0</v>
      </c>
    </row>
    <row r="108" spans="1:8" ht="31.2" x14ac:dyDescent="0.25">
      <c r="A108" s="23" t="s">
        <v>830</v>
      </c>
      <c r="B108" s="19" t="s">
        <v>829</v>
      </c>
      <c r="C108" s="19" t="s">
        <v>38</v>
      </c>
      <c r="D108" s="19" t="s">
        <v>10</v>
      </c>
      <c r="E108" s="19" t="s">
        <v>11</v>
      </c>
      <c r="F108" s="20">
        <v>1812.3</v>
      </c>
      <c r="G108" s="20">
        <v>2491.6999999999998</v>
      </c>
      <c r="H108" s="20">
        <v>0</v>
      </c>
    </row>
    <row r="109" spans="1:8" ht="15.6" x14ac:dyDescent="0.25">
      <c r="A109" s="23" t="s">
        <v>20</v>
      </c>
      <c r="B109" s="19" t="s">
        <v>831</v>
      </c>
      <c r="C109" s="19"/>
      <c r="D109" s="19"/>
      <c r="E109" s="19"/>
      <c r="F109" s="20">
        <f>F110</f>
        <v>630.20000000000005</v>
      </c>
      <c r="G109" s="20">
        <f t="shared" ref="G109:H109" si="44">G110</f>
        <v>0</v>
      </c>
      <c r="H109" s="20">
        <f t="shared" si="44"/>
        <v>0</v>
      </c>
    </row>
    <row r="110" spans="1:8" ht="31.2" x14ac:dyDescent="0.25">
      <c r="A110" s="23" t="s">
        <v>832</v>
      </c>
      <c r="B110" s="19" t="s">
        <v>831</v>
      </c>
      <c r="C110" s="19" t="s">
        <v>38</v>
      </c>
      <c r="D110" s="19" t="s">
        <v>10</v>
      </c>
      <c r="E110" s="19" t="s">
        <v>22</v>
      </c>
      <c r="F110" s="20">
        <v>630.20000000000005</v>
      </c>
      <c r="G110" s="20">
        <v>0</v>
      </c>
      <c r="H110" s="20">
        <v>0</v>
      </c>
    </row>
    <row r="111" spans="1:8" ht="31.2" x14ac:dyDescent="0.25">
      <c r="A111" s="15" t="s">
        <v>52</v>
      </c>
      <c r="B111" s="16" t="s">
        <v>53</v>
      </c>
      <c r="C111" s="16"/>
      <c r="D111" s="16"/>
      <c r="E111" s="16"/>
      <c r="F111" s="17">
        <f>F112+F131+F140+F151+F162+F174+F178</f>
        <v>98900.200000000012</v>
      </c>
      <c r="G111" s="17">
        <f t="shared" ref="G111:H111" si="45">G112+G131+G140+G151+G162+G174+G178</f>
        <v>70096.399999999994</v>
      </c>
      <c r="H111" s="17">
        <f t="shared" si="45"/>
        <v>70162.399999999994</v>
      </c>
    </row>
    <row r="112" spans="1:8" ht="31.2" x14ac:dyDescent="0.25">
      <c r="A112" s="25" t="s">
        <v>440</v>
      </c>
      <c r="B112" s="26" t="s">
        <v>439</v>
      </c>
      <c r="C112" s="26"/>
      <c r="D112" s="26"/>
      <c r="E112" s="26"/>
      <c r="F112" s="27">
        <f>F113+F115+F117</f>
        <v>23463.1</v>
      </c>
      <c r="G112" s="27">
        <f t="shared" ref="G112:H112" si="46">G113+G115+G117</f>
        <v>4314.7</v>
      </c>
      <c r="H112" s="27">
        <f t="shared" si="46"/>
        <v>4371.3999999999996</v>
      </c>
    </row>
    <row r="113" spans="1:11" ht="31.2" x14ac:dyDescent="0.25">
      <c r="A113" s="21" t="s">
        <v>54</v>
      </c>
      <c r="B113" s="19" t="s">
        <v>55</v>
      </c>
      <c r="C113" s="19"/>
      <c r="D113" s="19"/>
      <c r="E113" s="19"/>
      <c r="F113" s="20">
        <f>F114</f>
        <v>4193.6000000000004</v>
      </c>
      <c r="G113" s="20">
        <f t="shared" ref="G113:H113" si="47">G114</f>
        <v>0</v>
      </c>
      <c r="H113" s="20">
        <f t="shared" si="47"/>
        <v>0</v>
      </c>
    </row>
    <row r="114" spans="1:11" ht="46.8" x14ac:dyDescent="0.25">
      <c r="A114" s="21" t="s">
        <v>441</v>
      </c>
      <c r="B114" s="19" t="s">
        <v>55</v>
      </c>
      <c r="C114" s="19" t="s">
        <v>38</v>
      </c>
      <c r="D114" s="19" t="s">
        <v>10</v>
      </c>
      <c r="E114" s="19" t="s">
        <v>22</v>
      </c>
      <c r="F114" s="20">
        <v>4193.6000000000004</v>
      </c>
      <c r="G114" s="20">
        <v>0</v>
      </c>
      <c r="H114" s="20">
        <v>0</v>
      </c>
    </row>
    <row r="115" spans="1:11" ht="31.2" x14ac:dyDescent="0.25">
      <c r="A115" s="21" t="s">
        <v>56</v>
      </c>
      <c r="B115" s="19" t="s">
        <v>57</v>
      </c>
      <c r="C115" s="19"/>
      <c r="D115" s="19"/>
      <c r="E115" s="19"/>
      <c r="F115" s="20">
        <f>F116</f>
        <v>0</v>
      </c>
      <c r="G115" s="20">
        <f t="shared" ref="G115:H115" si="48">G116</f>
        <v>4314.7</v>
      </c>
      <c r="H115" s="20">
        <f t="shared" si="48"/>
        <v>4371.3999999999996</v>
      </c>
    </row>
    <row r="116" spans="1:11" ht="46.8" x14ac:dyDescent="0.25">
      <c r="A116" s="21" t="s">
        <v>442</v>
      </c>
      <c r="B116" s="19" t="s">
        <v>57</v>
      </c>
      <c r="C116" s="19" t="s">
        <v>38</v>
      </c>
      <c r="D116" s="19" t="s">
        <v>58</v>
      </c>
      <c r="E116" s="19" t="s">
        <v>15</v>
      </c>
      <c r="F116" s="20">
        <v>0</v>
      </c>
      <c r="G116" s="20">
        <v>4314.7</v>
      </c>
      <c r="H116" s="20">
        <v>4371.3999999999996</v>
      </c>
      <c r="I116" s="22"/>
      <c r="J116" s="22"/>
      <c r="K116" s="22"/>
    </row>
    <row r="117" spans="1:11" ht="15.6" x14ac:dyDescent="0.25">
      <c r="A117" s="21" t="s">
        <v>444</v>
      </c>
      <c r="B117" s="28" t="s">
        <v>443</v>
      </c>
      <c r="C117" s="19"/>
      <c r="D117" s="19"/>
      <c r="E117" s="19"/>
      <c r="F117" s="20">
        <f>F118+F120+F127+F129+F123+F125</f>
        <v>19269.5</v>
      </c>
      <c r="G117" s="20">
        <f t="shared" ref="G117:H117" si="49">G118+G120+G127+G129+G123+G125</f>
        <v>0</v>
      </c>
      <c r="H117" s="20">
        <f t="shared" si="49"/>
        <v>0</v>
      </c>
    </row>
    <row r="118" spans="1:11" ht="15.6" x14ac:dyDescent="0.25">
      <c r="A118" s="21" t="s">
        <v>20</v>
      </c>
      <c r="B118" s="19" t="s">
        <v>59</v>
      </c>
      <c r="C118" s="19"/>
      <c r="D118" s="19"/>
      <c r="E118" s="19"/>
      <c r="F118" s="20">
        <f>F119</f>
        <v>3245.4</v>
      </c>
      <c r="G118" s="20">
        <f t="shared" ref="G118:H118" si="50">G119</f>
        <v>0</v>
      </c>
      <c r="H118" s="20">
        <f t="shared" si="50"/>
        <v>0</v>
      </c>
    </row>
    <row r="119" spans="1:11" ht="31.2" x14ac:dyDescent="0.25">
      <c r="A119" s="21" t="s">
        <v>403</v>
      </c>
      <c r="B119" s="19" t="s">
        <v>59</v>
      </c>
      <c r="C119" s="19" t="s">
        <v>38</v>
      </c>
      <c r="D119" s="19" t="s">
        <v>10</v>
      </c>
      <c r="E119" s="19" t="s">
        <v>22</v>
      </c>
      <c r="F119" s="20">
        <v>3245.4</v>
      </c>
      <c r="G119" s="20">
        <v>0</v>
      </c>
      <c r="H119" s="20">
        <v>0</v>
      </c>
      <c r="I119" s="22"/>
    </row>
    <row r="120" spans="1:11" ht="15.6" x14ac:dyDescent="0.25">
      <c r="A120" s="21" t="s">
        <v>60</v>
      </c>
      <c r="B120" s="19" t="s">
        <v>61</v>
      </c>
      <c r="C120" s="19"/>
      <c r="D120" s="19"/>
      <c r="E120" s="19"/>
      <c r="F120" s="20">
        <f>F121+F122</f>
        <v>10001.9</v>
      </c>
      <c r="G120" s="20">
        <f t="shared" ref="G120:H120" si="51">G121</f>
        <v>0</v>
      </c>
      <c r="H120" s="20">
        <f t="shared" si="51"/>
        <v>0</v>
      </c>
    </row>
    <row r="121" spans="1:11" ht="31.2" x14ac:dyDescent="0.25">
      <c r="A121" s="23" t="s">
        <v>445</v>
      </c>
      <c r="B121" s="19" t="s">
        <v>61</v>
      </c>
      <c r="C121" s="19" t="s">
        <v>38</v>
      </c>
      <c r="D121" s="19" t="s">
        <v>58</v>
      </c>
      <c r="E121" s="19" t="s">
        <v>15</v>
      </c>
      <c r="F121" s="20">
        <v>9955.1</v>
      </c>
      <c r="G121" s="20">
        <v>0</v>
      </c>
      <c r="H121" s="20">
        <v>0</v>
      </c>
      <c r="I121" s="29"/>
    </row>
    <row r="122" spans="1:11" ht="15.6" x14ac:dyDescent="0.25">
      <c r="A122" s="23" t="s">
        <v>472</v>
      </c>
      <c r="B122" s="19" t="s">
        <v>61</v>
      </c>
      <c r="C122" s="19" t="s">
        <v>25</v>
      </c>
      <c r="D122" s="19" t="s">
        <v>58</v>
      </c>
      <c r="E122" s="19" t="s">
        <v>15</v>
      </c>
      <c r="F122" s="20">
        <v>46.8</v>
      </c>
      <c r="G122" s="20">
        <v>0</v>
      </c>
      <c r="H122" s="20">
        <v>0</v>
      </c>
      <c r="I122" s="29"/>
    </row>
    <row r="123" spans="1:11" ht="15.6" x14ac:dyDescent="0.25">
      <c r="A123" s="23" t="s">
        <v>64</v>
      </c>
      <c r="B123" s="19" t="s">
        <v>838</v>
      </c>
      <c r="C123" s="19"/>
      <c r="D123" s="19"/>
      <c r="E123" s="19"/>
      <c r="F123" s="20">
        <f>F124</f>
        <v>1751</v>
      </c>
      <c r="G123" s="20">
        <f t="shared" ref="G123:H123" si="52">G124</f>
        <v>0</v>
      </c>
      <c r="H123" s="20">
        <f t="shared" si="52"/>
        <v>0</v>
      </c>
      <c r="I123" s="29"/>
    </row>
    <row r="124" spans="1:11" ht="31.2" x14ac:dyDescent="0.25">
      <c r="A124" s="23" t="s">
        <v>453</v>
      </c>
      <c r="B124" s="19" t="s">
        <v>838</v>
      </c>
      <c r="C124" s="19" t="s">
        <v>38</v>
      </c>
      <c r="D124" s="19" t="s">
        <v>58</v>
      </c>
      <c r="E124" s="19" t="s">
        <v>15</v>
      </c>
      <c r="F124" s="20">
        <v>1751</v>
      </c>
      <c r="G124" s="20">
        <v>0</v>
      </c>
      <c r="H124" s="20">
        <v>0</v>
      </c>
      <c r="I124" s="29"/>
    </row>
    <row r="125" spans="1:11" ht="15.6" x14ac:dyDescent="0.25">
      <c r="A125" s="23" t="s">
        <v>62</v>
      </c>
      <c r="B125" s="19" t="s">
        <v>63</v>
      </c>
      <c r="C125" s="19"/>
      <c r="D125" s="19"/>
      <c r="E125" s="19"/>
      <c r="F125" s="20">
        <f>F126</f>
        <v>2550.9</v>
      </c>
      <c r="G125" s="20">
        <f t="shared" ref="G125:H125" si="53">G126</f>
        <v>0</v>
      </c>
      <c r="H125" s="20">
        <f t="shared" si="53"/>
        <v>0</v>
      </c>
      <c r="I125" s="29"/>
    </row>
    <row r="126" spans="1:11" ht="15.6" x14ac:dyDescent="0.25">
      <c r="A126" s="23" t="s">
        <v>446</v>
      </c>
      <c r="B126" s="19" t="s">
        <v>63</v>
      </c>
      <c r="C126" s="19" t="s">
        <v>38</v>
      </c>
      <c r="D126" s="19" t="s">
        <v>58</v>
      </c>
      <c r="E126" s="19" t="s">
        <v>15</v>
      </c>
      <c r="F126" s="20">
        <v>2550.9</v>
      </c>
      <c r="G126" s="20">
        <v>0</v>
      </c>
      <c r="H126" s="20">
        <v>0</v>
      </c>
      <c r="I126" s="29"/>
    </row>
    <row r="127" spans="1:11" ht="46.8" x14ac:dyDescent="0.25">
      <c r="A127" s="21" t="s">
        <v>843</v>
      </c>
      <c r="B127" s="19" t="s">
        <v>842</v>
      </c>
      <c r="C127" s="19"/>
      <c r="D127" s="19"/>
      <c r="E127" s="19"/>
      <c r="F127" s="20">
        <f>F128</f>
        <v>135.30000000000001</v>
      </c>
      <c r="G127" s="20">
        <f t="shared" ref="G127:H127" si="54">G128</f>
        <v>0</v>
      </c>
      <c r="H127" s="20">
        <f t="shared" si="54"/>
        <v>0</v>
      </c>
      <c r="I127" s="22"/>
    </row>
    <row r="128" spans="1:11" ht="62.4" x14ac:dyDescent="0.25">
      <c r="A128" s="21" t="s">
        <v>844</v>
      </c>
      <c r="B128" s="19" t="s">
        <v>842</v>
      </c>
      <c r="C128" s="19" t="s">
        <v>38</v>
      </c>
      <c r="D128" s="19" t="s">
        <v>58</v>
      </c>
      <c r="E128" s="19" t="s">
        <v>15</v>
      </c>
      <c r="F128" s="20">
        <v>135.30000000000001</v>
      </c>
      <c r="G128" s="20">
        <v>0</v>
      </c>
      <c r="H128" s="20">
        <v>0</v>
      </c>
      <c r="I128" s="22"/>
    </row>
    <row r="129" spans="1:9" ht="46.8" x14ac:dyDescent="0.25">
      <c r="A129" s="21" t="s">
        <v>849</v>
      </c>
      <c r="B129" s="19" t="s">
        <v>848</v>
      </c>
      <c r="C129" s="19"/>
      <c r="D129" s="19"/>
      <c r="E129" s="19"/>
      <c r="F129" s="20">
        <f>F130</f>
        <v>1585</v>
      </c>
      <c r="G129" s="20">
        <f t="shared" ref="G129:H129" si="55">G130</f>
        <v>0</v>
      </c>
      <c r="H129" s="20">
        <f t="shared" si="55"/>
        <v>0</v>
      </c>
      <c r="I129" s="22"/>
    </row>
    <row r="130" spans="1:9" ht="62.4" x14ac:dyDescent="0.25">
      <c r="A130" s="21" t="s">
        <v>850</v>
      </c>
      <c r="B130" s="19" t="s">
        <v>848</v>
      </c>
      <c r="C130" s="19" t="s">
        <v>38</v>
      </c>
      <c r="D130" s="19" t="s">
        <v>58</v>
      </c>
      <c r="E130" s="19" t="s">
        <v>15</v>
      </c>
      <c r="F130" s="20">
        <v>1585</v>
      </c>
      <c r="G130" s="20">
        <v>0</v>
      </c>
      <c r="H130" s="20">
        <v>0</v>
      </c>
      <c r="I130" s="22"/>
    </row>
    <row r="131" spans="1:9" ht="31.2" x14ac:dyDescent="0.25">
      <c r="A131" s="21" t="s">
        <v>448</v>
      </c>
      <c r="B131" s="28" t="s">
        <v>447</v>
      </c>
      <c r="C131" s="19"/>
      <c r="D131" s="19"/>
      <c r="E131" s="19"/>
      <c r="F131" s="20">
        <f>F132+F135</f>
        <v>4503.6000000000004</v>
      </c>
      <c r="G131" s="20">
        <f t="shared" ref="G131:H131" si="56">G132+G135</f>
        <v>3612.8</v>
      </c>
      <c r="H131" s="20">
        <f t="shared" si="56"/>
        <v>3612.8</v>
      </c>
    </row>
    <row r="132" spans="1:9" ht="15.6" x14ac:dyDescent="0.25">
      <c r="A132" s="21" t="s">
        <v>416</v>
      </c>
      <c r="B132" s="28" t="s">
        <v>449</v>
      </c>
      <c r="C132" s="19"/>
      <c r="D132" s="19"/>
      <c r="E132" s="19"/>
      <c r="F132" s="20">
        <f>F133</f>
        <v>25.3</v>
      </c>
      <c r="G132" s="20">
        <f t="shared" ref="G132:H132" si="57">G133</f>
        <v>28</v>
      </c>
      <c r="H132" s="20">
        <f t="shared" si="57"/>
        <v>28</v>
      </c>
    </row>
    <row r="133" spans="1:9" ht="15.6" x14ac:dyDescent="0.25">
      <c r="A133" s="21" t="s">
        <v>64</v>
      </c>
      <c r="B133" s="19" t="s">
        <v>65</v>
      </c>
      <c r="C133" s="19"/>
      <c r="D133" s="19"/>
      <c r="E133" s="19"/>
      <c r="F133" s="20">
        <f>F134</f>
        <v>25.3</v>
      </c>
      <c r="G133" s="20">
        <f t="shared" ref="G133:H133" si="58">G134</f>
        <v>28</v>
      </c>
      <c r="H133" s="20">
        <f t="shared" si="58"/>
        <v>28</v>
      </c>
    </row>
    <row r="134" spans="1:9" ht="15.6" x14ac:dyDescent="0.25">
      <c r="A134" s="21" t="s">
        <v>450</v>
      </c>
      <c r="B134" s="19" t="s">
        <v>65</v>
      </c>
      <c r="C134" s="19" t="s">
        <v>25</v>
      </c>
      <c r="D134" s="19" t="s">
        <v>58</v>
      </c>
      <c r="E134" s="19" t="s">
        <v>15</v>
      </c>
      <c r="F134" s="20">
        <v>25.3</v>
      </c>
      <c r="G134" s="20">
        <v>28</v>
      </c>
      <c r="H134" s="20">
        <v>28</v>
      </c>
    </row>
    <row r="135" spans="1:9" ht="15.6" x14ac:dyDescent="0.25">
      <c r="A135" s="21" t="s">
        <v>444</v>
      </c>
      <c r="B135" s="28" t="s">
        <v>451</v>
      </c>
      <c r="C135" s="19"/>
      <c r="D135" s="19"/>
      <c r="E135" s="19"/>
      <c r="F135" s="20">
        <f>F136</f>
        <v>4478.3</v>
      </c>
      <c r="G135" s="20">
        <f t="shared" ref="G135:H135" si="59">G136</f>
        <v>3584.8</v>
      </c>
      <c r="H135" s="20">
        <f t="shared" si="59"/>
        <v>3584.8</v>
      </c>
    </row>
    <row r="136" spans="1:9" ht="15.6" x14ac:dyDescent="0.25">
      <c r="A136" s="21" t="s">
        <v>64</v>
      </c>
      <c r="B136" s="19" t="s">
        <v>66</v>
      </c>
      <c r="C136" s="19"/>
      <c r="D136" s="19"/>
      <c r="E136" s="19"/>
      <c r="F136" s="20">
        <f>F137+F138+F139</f>
        <v>4478.3</v>
      </c>
      <c r="G136" s="20">
        <f t="shared" ref="G136:H136" si="60">G137+G138+G139</f>
        <v>3584.8</v>
      </c>
      <c r="H136" s="20">
        <f t="shared" si="60"/>
        <v>3584.8</v>
      </c>
    </row>
    <row r="137" spans="1:9" ht="46.8" x14ac:dyDescent="0.25">
      <c r="A137" s="21" t="s">
        <v>452</v>
      </c>
      <c r="B137" s="19" t="s">
        <v>66</v>
      </c>
      <c r="C137" s="19" t="s">
        <v>35</v>
      </c>
      <c r="D137" s="19" t="s">
        <v>58</v>
      </c>
      <c r="E137" s="19" t="s">
        <v>15</v>
      </c>
      <c r="F137" s="20">
        <v>3019.2</v>
      </c>
      <c r="G137" s="20">
        <v>2927.5</v>
      </c>
      <c r="H137" s="20">
        <v>2927.5</v>
      </c>
    </row>
    <row r="138" spans="1:9" ht="31.2" x14ac:dyDescent="0.25">
      <c r="A138" s="23" t="s">
        <v>453</v>
      </c>
      <c r="B138" s="19" t="s">
        <v>66</v>
      </c>
      <c r="C138" s="19" t="s">
        <v>38</v>
      </c>
      <c r="D138" s="19" t="s">
        <v>58</v>
      </c>
      <c r="E138" s="19" t="s">
        <v>15</v>
      </c>
      <c r="F138" s="20">
        <v>1458.5</v>
      </c>
      <c r="G138" s="20">
        <v>657.3</v>
      </c>
      <c r="H138" s="20">
        <v>657.3</v>
      </c>
      <c r="I138" s="22"/>
    </row>
    <row r="139" spans="1:9" ht="15.6" x14ac:dyDescent="0.25">
      <c r="A139" s="23" t="s">
        <v>450</v>
      </c>
      <c r="B139" s="19" t="s">
        <v>66</v>
      </c>
      <c r="C139" s="19" t="s">
        <v>25</v>
      </c>
      <c r="D139" s="19" t="s">
        <v>58</v>
      </c>
      <c r="E139" s="19" t="s">
        <v>15</v>
      </c>
      <c r="F139" s="20">
        <v>0.6</v>
      </c>
      <c r="G139" s="20">
        <v>0</v>
      </c>
      <c r="H139" s="20">
        <v>0</v>
      </c>
      <c r="I139" s="22"/>
    </row>
    <row r="140" spans="1:9" ht="31.2" x14ac:dyDescent="0.25">
      <c r="A140" s="21" t="s">
        <v>455</v>
      </c>
      <c r="B140" s="28" t="s">
        <v>454</v>
      </c>
      <c r="C140" s="19"/>
      <c r="D140" s="19"/>
      <c r="E140" s="19"/>
      <c r="F140" s="20">
        <f>F141+F144+F148</f>
        <v>22320.300000000003</v>
      </c>
      <c r="G140" s="20">
        <f t="shared" ref="G140:H140" si="61">G141+G144+G148</f>
        <v>21657.9</v>
      </c>
      <c r="H140" s="20">
        <f t="shared" si="61"/>
        <v>21657.9</v>
      </c>
    </row>
    <row r="141" spans="1:9" ht="15.6" x14ac:dyDescent="0.25">
      <c r="A141" s="21" t="s">
        <v>416</v>
      </c>
      <c r="B141" s="28" t="s">
        <v>456</v>
      </c>
      <c r="C141" s="19"/>
      <c r="D141" s="19"/>
      <c r="E141" s="19"/>
      <c r="F141" s="20">
        <f>F142</f>
        <v>14.9</v>
      </c>
      <c r="G141" s="20">
        <f t="shared" ref="G141:H141" si="62">G142</f>
        <v>20</v>
      </c>
      <c r="H141" s="20">
        <f t="shared" si="62"/>
        <v>20</v>
      </c>
    </row>
    <row r="142" spans="1:9" ht="15.6" x14ac:dyDescent="0.25">
      <c r="A142" s="21" t="s">
        <v>20</v>
      </c>
      <c r="B142" s="19" t="s">
        <v>67</v>
      </c>
      <c r="C142" s="19"/>
      <c r="D142" s="19"/>
      <c r="E142" s="19"/>
      <c r="F142" s="20">
        <f>F143</f>
        <v>14.9</v>
      </c>
      <c r="G142" s="20">
        <v>20</v>
      </c>
      <c r="H142" s="20">
        <v>20</v>
      </c>
    </row>
    <row r="143" spans="1:9" ht="15.6" x14ac:dyDescent="0.25">
      <c r="A143" s="21" t="s">
        <v>404</v>
      </c>
      <c r="B143" s="19" t="s">
        <v>67</v>
      </c>
      <c r="C143" s="19" t="s">
        <v>25</v>
      </c>
      <c r="D143" s="19" t="s">
        <v>10</v>
      </c>
      <c r="E143" s="19" t="s">
        <v>22</v>
      </c>
      <c r="F143" s="20">
        <v>14.9</v>
      </c>
      <c r="G143" s="20">
        <v>20</v>
      </c>
      <c r="H143" s="20">
        <v>20</v>
      </c>
    </row>
    <row r="144" spans="1:9" ht="15.6" x14ac:dyDescent="0.25">
      <c r="A144" s="21" t="s">
        <v>444</v>
      </c>
      <c r="B144" s="28" t="s">
        <v>457</v>
      </c>
      <c r="C144" s="19"/>
      <c r="D144" s="19"/>
      <c r="E144" s="19"/>
      <c r="F144" s="20">
        <f>F145</f>
        <v>21679.100000000002</v>
      </c>
      <c r="G144" s="20">
        <f t="shared" ref="G144:H144" si="63">G145</f>
        <v>21637.9</v>
      </c>
      <c r="H144" s="20">
        <f t="shared" si="63"/>
        <v>21637.9</v>
      </c>
    </row>
    <row r="145" spans="1:11" ht="15.6" x14ac:dyDescent="0.25">
      <c r="A145" s="21" t="s">
        <v>20</v>
      </c>
      <c r="B145" s="19" t="s">
        <v>68</v>
      </c>
      <c r="C145" s="19"/>
      <c r="D145" s="19"/>
      <c r="E145" s="19"/>
      <c r="F145" s="20">
        <f>F146+F147</f>
        <v>21679.100000000002</v>
      </c>
      <c r="G145" s="20">
        <f t="shared" ref="G145:H145" si="64">G146+G147</f>
        <v>21637.9</v>
      </c>
      <c r="H145" s="20">
        <f t="shared" si="64"/>
        <v>21637.9</v>
      </c>
    </row>
    <row r="146" spans="1:11" ht="46.8" x14ac:dyDescent="0.25">
      <c r="A146" s="21" t="s">
        <v>402</v>
      </c>
      <c r="B146" s="19" t="s">
        <v>68</v>
      </c>
      <c r="C146" s="19" t="s">
        <v>35</v>
      </c>
      <c r="D146" s="19" t="s">
        <v>10</v>
      </c>
      <c r="E146" s="19" t="s">
        <v>22</v>
      </c>
      <c r="F146" s="20">
        <v>20156.900000000001</v>
      </c>
      <c r="G146" s="20">
        <v>20156.900000000001</v>
      </c>
      <c r="H146" s="20">
        <v>20156.900000000001</v>
      </c>
    </row>
    <row r="147" spans="1:11" ht="31.2" x14ac:dyDescent="0.25">
      <c r="A147" s="21" t="s">
        <v>403</v>
      </c>
      <c r="B147" s="19" t="s">
        <v>68</v>
      </c>
      <c r="C147" s="19" t="s">
        <v>38</v>
      </c>
      <c r="D147" s="19" t="s">
        <v>10</v>
      </c>
      <c r="E147" s="19" t="s">
        <v>22</v>
      </c>
      <c r="F147" s="20">
        <v>1522.2</v>
      </c>
      <c r="G147" s="20">
        <v>1481</v>
      </c>
      <c r="H147" s="20">
        <v>1481</v>
      </c>
      <c r="I147" s="22"/>
    </row>
    <row r="148" spans="1:11" ht="15.6" x14ac:dyDescent="0.25">
      <c r="A148" s="21" t="s">
        <v>459</v>
      </c>
      <c r="B148" s="28" t="s">
        <v>458</v>
      </c>
      <c r="C148" s="19"/>
      <c r="D148" s="19"/>
      <c r="E148" s="19"/>
      <c r="F148" s="20">
        <f>F149</f>
        <v>626.29999999999995</v>
      </c>
      <c r="G148" s="20">
        <f t="shared" ref="G148:H149" si="65">G149</f>
        <v>0</v>
      </c>
      <c r="H148" s="20">
        <f t="shared" si="65"/>
        <v>0</v>
      </c>
    </row>
    <row r="149" spans="1:11" ht="31.2" x14ac:dyDescent="0.25">
      <c r="A149" s="21" t="s">
        <v>69</v>
      </c>
      <c r="B149" s="19" t="s">
        <v>851</v>
      </c>
      <c r="C149" s="19"/>
      <c r="D149" s="19"/>
      <c r="E149" s="19"/>
      <c r="F149" s="20">
        <f>F150</f>
        <v>626.29999999999995</v>
      </c>
      <c r="G149" s="20">
        <f t="shared" si="65"/>
        <v>0</v>
      </c>
      <c r="H149" s="20">
        <f t="shared" si="65"/>
        <v>0</v>
      </c>
    </row>
    <row r="150" spans="1:11" ht="46.8" x14ac:dyDescent="0.25">
      <c r="A150" s="21" t="s">
        <v>460</v>
      </c>
      <c r="B150" s="19" t="s">
        <v>851</v>
      </c>
      <c r="C150" s="19" t="s">
        <v>38</v>
      </c>
      <c r="D150" s="19" t="s">
        <v>10</v>
      </c>
      <c r="E150" s="19" t="s">
        <v>22</v>
      </c>
      <c r="F150" s="20">
        <v>626.29999999999995</v>
      </c>
      <c r="G150" s="20">
        <v>0</v>
      </c>
      <c r="H150" s="20">
        <v>0</v>
      </c>
      <c r="I150" s="22"/>
    </row>
    <row r="151" spans="1:11" ht="31.2" x14ac:dyDescent="0.25">
      <c r="A151" s="21" t="s">
        <v>462</v>
      </c>
      <c r="B151" s="28" t="s">
        <v>461</v>
      </c>
      <c r="C151" s="19"/>
      <c r="D151" s="19"/>
      <c r="E151" s="19"/>
      <c r="F151" s="20">
        <f>F152+F154+F157</f>
        <v>12393.3</v>
      </c>
      <c r="G151" s="20">
        <f t="shared" ref="G151:H151" si="66">G152+G154+G157</f>
        <v>9993.2999999999993</v>
      </c>
      <c r="H151" s="20">
        <f t="shared" si="66"/>
        <v>10396.4</v>
      </c>
    </row>
    <row r="152" spans="1:11" ht="31.2" x14ac:dyDescent="0.25">
      <c r="A152" s="21" t="s">
        <v>70</v>
      </c>
      <c r="B152" s="19" t="s">
        <v>71</v>
      </c>
      <c r="C152" s="19"/>
      <c r="D152" s="19"/>
      <c r="E152" s="19"/>
      <c r="F152" s="20">
        <f>F153</f>
        <v>137.4</v>
      </c>
      <c r="G152" s="20">
        <f>G153</f>
        <v>137.6</v>
      </c>
      <c r="H152" s="20">
        <f>H153</f>
        <v>140.69999999999999</v>
      </c>
    </row>
    <row r="153" spans="1:11" ht="46.8" x14ac:dyDescent="0.25">
      <c r="A153" s="21" t="s">
        <v>463</v>
      </c>
      <c r="B153" s="19" t="s">
        <v>71</v>
      </c>
      <c r="C153" s="19" t="s">
        <v>38</v>
      </c>
      <c r="D153" s="19" t="s">
        <v>58</v>
      </c>
      <c r="E153" s="19" t="s">
        <v>15</v>
      </c>
      <c r="F153" s="20">
        <v>137.4</v>
      </c>
      <c r="G153" s="20">
        <v>137.6</v>
      </c>
      <c r="H153" s="20">
        <v>140.69999999999999</v>
      </c>
      <c r="K153" s="22"/>
    </row>
    <row r="154" spans="1:11" ht="15.6" x14ac:dyDescent="0.25">
      <c r="A154" s="21" t="s">
        <v>416</v>
      </c>
      <c r="B154" s="28" t="s">
        <v>464</v>
      </c>
      <c r="C154" s="19"/>
      <c r="D154" s="19"/>
      <c r="E154" s="19"/>
      <c r="F154" s="20">
        <f>F155</f>
        <v>32.9</v>
      </c>
      <c r="G154" s="20">
        <f t="shared" ref="G154:H154" si="67">G155</f>
        <v>42</v>
      </c>
      <c r="H154" s="20">
        <f t="shared" si="67"/>
        <v>42</v>
      </c>
    </row>
    <row r="155" spans="1:11" ht="15.6" x14ac:dyDescent="0.25">
      <c r="A155" s="21" t="s">
        <v>62</v>
      </c>
      <c r="B155" s="19" t="s">
        <v>72</v>
      </c>
      <c r="C155" s="19"/>
      <c r="D155" s="19"/>
      <c r="E155" s="19"/>
      <c r="F155" s="20">
        <f>F156</f>
        <v>32.9</v>
      </c>
      <c r="G155" s="20">
        <f t="shared" ref="G155:H155" si="68">G156</f>
        <v>42</v>
      </c>
      <c r="H155" s="20">
        <f t="shared" si="68"/>
        <v>42</v>
      </c>
    </row>
    <row r="156" spans="1:11" ht="15.6" x14ac:dyDescent="0.25">
      <c r="A156" s="23" t="s">
        <v>465</v>
      </c>
      <c r="B156" s="19" t="s">
        <v>72</v>
      </c>
      <c r="C156" s="19" t="s">
        <v>25</v>
      </c>
      <c r="D156" s="19" t="s">
        <v>58</v>
      </c>
      <c r="E156" s="19" t="s">
        <v>15</v>
      </c>
      <c r="F156" s="20">
        <v>32.9</v>
      </c>
      <c r="G156" s="20">
        <v>42</v>
      </c>
      <c r="H156" s="20">
        <v>42</v>
      </c>
    </row>
    <row r="157" spans="1:11" ht="15.6" x14ac:dyDescent="0.25">
      <c r="A157" s="21" t="s">
        <v>444</v>
      </c>
      <c r="B157" s="28" t="s">
        <v>466</v>
      </c>
      <c r="C157" s="19"/>
      <c r="D157" s="19"/>
      <c r="E157" s="19"/>
      <c r="F157" s="20">
        <f>F158</f>
        <v>12223</v>
      </c>
      <c r="G157" s="20">
        <f t="shared" ref="G157:H157" si="69">G158</f>
        <v>9813.6999999999989</v>
      </c>
      <c r="H157" s="20">
        <f t="shared" si="69"/>
        <v>10213.699999999999</v>
      </c>
    </row>
    <row r="158" spans="1:11" ht="15.6" x14ac:dyDescent="0.25">
      <c r="A158" s="21" t="s">
        <v>62</v>
      </c>
      <c r="B158" s="19" t="s">
        <v>73</v>
      </c>
      <c r="C158" s="19"/>
      <c r="D158" s="19"/>
      <c r="E158" s="19"/>
      <c r="F158" s="20">
        <f>F159+F160+F161</f>
        <v>12223</v>
      </c>
      <c r="G158" s="20">
        <f t="shared" ref="G158:H158" si="70">G159+G160</f>
        <v>9813.6999999999989</v>
      </c>
      <c r="H158" s="20">
        <f t="shared" si="70"/>
        <v>10213.699999999999</v>
      </c>
    </row>
    <row r="159" spans="1:11" ht="46.8" x14ac:dyDescent="0.25">
      <c r="A159" s="21" t="s">
        <v>467</v>
      </c>
      <c r="B159" s="19" t="s">
        <v>73</v>
      </c>
      <c r="C159" s="19" t="s">
        <v>35</v>
      </c>
      <c r="D159" s="19" t="s">
        <v>58</v>
      </c>
      <c r="E159" s="19" t="s">
        <v>15</v>
      </c>
      <c r="F159" s="20">
        <v>10117.799999999999</v>
      </c>
      <c r="G159" s="20">
        <v>9020.7999999999993</v>
      </c>
      <c r="H159" s="20">
        <v>9020.7999999999993</v>
      </c>
    </row>
    <row r="160" spans="1:11" ht="15.6" x14ac:dyDescent="0.25">
      <c r="A160" s="23" t="s">
        <v>446</v>
      </c>
      <c r="B160" s="19" t="s">
        <v>73</v>
      </c>
      <c r="C160" s="19" t="s">
        <v>38</v>
      </c>
      <c r="D160" s="19" t="s">
        <v>58</v>
      </c>
      <c r="E160" s="19" t="s">
        <v>15</v>
      </c>
      <c r="F160" s="20">
        <v>2070.1</v>
      </c>
      <c r="G160" s="20">
        <v>792.9</v>
      </c>
      <c r="H160" s="20">
        <v>1192.9000000000001</v>
      </c>
      <c r="I160" s="22"/>
    </row>
    <row r="161" spans="1:9" ht="15.6" x14ac:dyDescent="0.25">
      <c r="A161" s="23" t="s">
        <v>935</v>
      </c>
      <c r="B161" s="19" t="s">
        <v>73</v>
      </c>
      <c r="C161" s="19" t="s">
        <v>25</v>
      </c>
      <c r="D161" s="19" t="s">
        <v>58</v>
      </c>
      <c r="E161" s="19" t="s">
        <v>15</v>
      </c>
      <c r="F161" s="20">
        <v>35.1</v>
      </c>
      <c r="G161" s="20">
        <v>0</v>
      </c>
      <c r="H161" s="20">
        <v>0</v>
      </c>
      <c r="I161" s="22"/>
    </row>
    <row r="162" spans="1:9" ht="31.2" x14ac:dyDescent="0.25">
      <c r="A162" s="21" t="s">
        <v>469</v>
      </c>
      <c r="B162" s="28" t="s">
        <v>468</v>
      </c>
      <c r="C162" s="19"/>
      <c r="D162" s="19"/>
      <c r="E162" s="19"/>
      <c r="F162" s="20">
        <f>F163+F166+F169</f>
        <v>36183.9</v>
      </c>
      <c r="G162" s="20">
        <f t="shared" ref="G162:H162" si="71">G163+G166+G169</f>
        <v>30117.700000000004</v>
      </c>
      <c r="H162" s="20">
        <f t="shared" si="71"/>
        <v>30123.9</v>
      </c>
    </row>
    <row r="163" spans="1:9" ht="15.6" x14ac:dyDescent="0.25">
      <c r="A163" s="21" t="s">
        <v>422</v>
      </c>
      <c r="B163" s="28" t="s">
        <v>470</v>
      </c>
      <c r="C163" s="19"/>
      <c r="D163" s="19"/>
      <c r="E163" s="19"/>
      <c r="F163" s="20">
        <f>F164</f>
        <v>4705.1000000000004</v>
      </c>
      <c r="G163" s="20">
        <f t="shared" ref="G163:H163" si="72">G164</f>
        <v>1200</v>
      </c>
      <c r="H163" s="20">
        <f t="shared" si="72"/>
        <v>1200</v>
      </c>
      <c r="I163" s="24"/>
    </row>
    <row r="164" spans="1:9" ht="15.6" x14ac:dyDescent="0.25">
      <c r="A164" s="21" t="s">
        <v>60</v>
      </c>
      <c r="B164" s="19" t="s">
        <v>74</v>
      </c>
      <c r="C164" s="19"/>
      <c r="D164" s="19"/>
      <c r="E164" s="19"/>
      <c r="F164" s="20">
        <f>F165</f>
        <v>4705.1000000000004</v>
      </c>
      <c r="G164" s="20">
        <f t="shared" ref="G164:H164" si="73">G165</f>
        <v>1200</v>
      </c>
      <c r="H164" s="20">
        <f t="shared" si="73"/>
        <v>1200</v>
      </c>
      <c r="I164" s="24"/>
    </row>
    <row r="165" spans="1:9" ht="31.2" x14ac:dyDescent="0.25">
      <c r="A165" s="21" t="s">
        <v>445</v>
      </c>
      <c r="B165" s="19" t="s">
        <v>74</v>
      </c>
      <c r="C165" s="19" t="s">
        <v>38</v>
      </c>
      <c r="D165" s="19" t="s">
        <v>58</v>
      </c>
      <c r="E165" s="19" t="s">
        <v>15</v>
      </c>
      <c r="F165" s="20">
        <v>4705.1000000000004</v>
      </c>
      <c r="G165" s="20">
        <v>1200</v>
      </c>
      <c r="H165" s="20">
        <v>1200</v>
      </c>
      <c r="I165" s="24"/>
    </row>
    <row r="166" spans="1:9" ht="15.6" x14ac:dyDescent="0.25">
      <c r="A166" s="21" t="s">
        <v>416</v>
      </c>
      <c r="B166" s="28" t="s">
        <v>471</v>
      </c>
      <c r="C166" s="19"/>
      <c r="D166" s="19"/>
      <c r="E166" s="19"/>
      <c r="F166" s="20">
        <f>F167</f>
        <v>1410.9</v>
      </c>
      <c r="G166" s="20">
        <f t="shared" ref="G166:H167" si="74">G167</f>
        <v>1729.4</v>
      </c>
      <c r="H166" s="20">
        <f t="shared" si="74"/>
        <v>1729.4</v>
      </c>
    </row>
    <row r="167" spans="1:9" ht="15.6" x14ac:dyDescent="0.25">
      <c r="A167" s="21" t="s">
        <v>60</v>
      </c>
      <c r="B167" s="19" t="s">
        <v>75</v>
      </c>
      <c r="C167" s="19"/>
      <c r="D167" s="19"/>
      <c r="E167" s="19"/>
      <c r="F167" s="20">
        <f>F168</f>
        <v>1410.9</v>
      </c>
      <c r="G167" s="20">
        <f t="shared" si="74"/>
        <v>1729.4</v>
      </c>
      <c r="H167" s="20">
        <f t="shared" si="74"/>
        <v>1729.4</v>
      </c>
    </row>
    <row r="168" spans="1:9" ht="15.6" x14ac:dyDescent="0.25">
      <c r="A168" s="23" t="s">
        <v>472</v>
      </c>
      <c r="B168" s="19" t="s">
        <v>75</v>
      </c>
      <c r="C168" s="19" t="s">
        <v>25</v>
      </c>
      <c r="D168" s="19" t="s">
        <v>58</v>
      </c>
      <c r="E168" s="19" t="s">
        <v>15</v>
      </c>
      <c r="F168" s="20">
        <v>1410.9</v>
      </c>
      <c r="G168" s="20">
        <v>1729.4</v>
      </c>
      <c r="H168" s="20">
        <v>1729.4</v>
      </c>
    </row>
    <row r="169" spans="1:9" ht="15.6" x14ac:dyDescent="0.25">
      <c r="A169" s="21" t="s">
        <v>444</v>
      </c>
      <c r="B169" s="28" t="s">
        <v>473</v>
      </c>
      <c r="C169" s="19"/>
      <c r="D169" s="19"/>
      <c r="E169" s="19"/>
      <c r="F169" s="20">
        <f>F170</f>
        <v>30067.9</v>
      </c>
      <c r="G169" s="20">
        <f t="shared" ref="G169:H169" si="75">G170</f>
        <v>27188.300000000003</v>
      </c>
      <c r="H169" s="20">
        <f t="shared" si="75"/>
        <v>27194.5</v>
      </c>
      <c r="I169" s="24"/>
    </row>
    <row r="170" spans="1:9" ht="15.6" x14ac:dyDescent="0.25">
      <c r="A170" s="21" t="s">
        <v>60</v>
      </c>
      <c r="B170" s="19" t="s">
        <v>76</v>
      </c>
      <c r="C170" s="19"/>
      <c r="D170" s="19"/>
      <c r="E170" s="19"/>
      <c r="F170" s="20">
        <f>F171+F172+F173</f>
        <v>30067.9</v>
      </c>
      <c r="G170" s="20">
        <f t="shared" ref="G170:H170" si="76">G171+G172</f>
        <v>27188.300000000003</v>
      </c>
      <c r="H170" s="20">
        <f t="shared" si="76"/>
        <v>27194.5</v>
      </c>
      <c r="I170" s="24"/>
    </row>
    <row r="171" spans="1:9" ht="46.8" x14ac:dyDescent="0.25">
      <c r="A171" s="21" t="s">
        <v>474</v>
      </c>
      <c r="B171" s="19" t="s">
        <v>76</v>
      </c>
      <c r="C171" s="19" t="s">
        <v>35</v>
      </c>
      <c r="D171" s="19" t="s">
        <v>58</v>
      </c>
      <c r="E171" s="19" t="s">
        <v>15</v>
      </c>
      <c r="F171" s="20">
        <v>19104.3</v>
      </c>
      <c r="G171" s="20">
        <v>18960.7</v>
      </c>
      <c r="H171" s="20">
        <v>18960.7</v>
      </c>
    </row>
    <row r="172" spans="1:9" ht="31.2" x14ac:dyDescent="0.25">
      <c r="A172" s="23" t="s">
        <v>445</v>
      </c>
      <c r="B172" s="19" t="s">
        <v>76</v>
      </c>
      <c r="C172" s="19" t="s">
        <v>38</v>
      </c>
      <c r="D172" s="19" t="s">
        <v>58</v>
      </c>
      <c r="E172" s="19" t="s">
        <v>15</v>
      </c>
      <c r="F172" s="20">
        <v>10951.1</v>
      </c>
      <c r="G172" s="20">
        <v>8227.6</v>
      </c>
      <c r="H172" s="20">
        <v>8233.7999999999993</v>
      </c>
      <c r="I172" s="24"/>
    </row>
    <row r="173" spans="1:9" ht="15.6" x14ac:dyDescent="0.25">
      <c r="A173" s="23" t="s">
        <v>936</v>
      </c>
      <c r="B173" s="19" t="s">
        <v>76</v>
      </c>
      <c r="C173" s="19" t="s">
        <v>25</v>
      </c>
      <c r="D173" s="19" t="s">
        <v>58</v>
      </c>
      <c r="E173" s="19" t="s">
        <v>15</v>
      </c>
      <c r="F173" s="20">
        <v>12.5</v>
      </c>
      <c r="G173" s="20">
        <v>0</v>
      </c>
      <c r="H173" s="20">
        <v>0</v>
      </c>
      <c r="I173" s="22"/>
    </row>
    <row r="174" spans="1:9" ht="31.2" x14ac:dyDescent="0.25">
      <c r="A174" s="21" t="s">
        <v>852</v>
      </c>
      <c r="B174" s="19" t="s">
        <v>853</v>
      </c>
      <c r="C174" s="19"/>
      <c r="D174" s="19"/>
      <c r="E174" s="19"/>
      <c r="F174" s="20">
        <f>F175</f>
        <v>36</v>
      </c>
      <c r="G174" s="20">
        <f t="shared" ref="G174:H174" si="77">G175</f>
        <v>0</v>
      </c>
      <c r="H174" s="20">
        <f t="shared" si="77"/>
        <v>0</v>
      </c>
      <c r="I174" s="22"/>
    </row>
    <row r="175" spans="1:9" ht="15.6" x14ac:dyDescent="0.25">
      <c r="A175" s="21" t="s">
        <v>444</v>
      </c>
      <c r="B175" s="19" t="s">
        <v>854</v>
      </c>
      <c r="C175" s="19"/>
      <c r="D175" s="19"/>
      <c r="E175" s="19"/>
      <c r="F175" s="20">
        <f>F176</f>
        <v>36</v>
      </c>
      <c r="G175" s="20">
        <f t="shared" ref="G175:H175" si="78">G176</f>
        <v>0</v>
      </c>
      <c r="H175" s="20">
        <f t="shared" si="78"/>
        <v>0</v>
      </c>
      <c r="I175" s="22"/>
    </row>
    <row r="176" spans="1:9" ht="15.6" x14ac:dyDescent="0.25">
      <c r="A176" s="21" t="s">
        <v>60</v>
      </c>
      <c r="B176" s="19" t="s">
        <v>855</v>
      </c>
      <c r="C176" s="19"/>
      <c r="D176" s="19"/>
      <c r="E176" s="19"/>
      <c r="F176" s="20">
        <f>F177</f>
        <v>36</v>
      </c>
      <c r="G176" s="20">
        <f t="shared" ref="G176:H176" si="79">G177</f>
        <v>0</v>
      </c>
      <c r="H176" s="20">
        <f t="shared" si="79"/>
        <v>0</v>
      </c>
      <c r="I176" s="22"/>
    </row>
    <row r="177" spans="1:9" ht="31.2" x14ac:dyDescent="0.25">
      <c r="A177" s="23" t="s">
        <v>856</v>
      </c>
      <c r="B177" s="19" t="s">
        <v>855</v>
      </c>
      <c r="C177" s="19" t="s">
        <v>38</v>
      </c>
      <c r="D177" s="19" t="s">
        <v>58</v>
      </c>
      <c r="E177" s="19" t="s">
        <v>15</v>
      </c>
      <c r="F177" s="20">
        <v>36</v>
      </c>
      <c r="G177" s="20">
        <v>0</v>
      </c>
      <c r="H177" s="20">
        <v>0</v>
      </c>
      <c r="I177" s="22"/>
    </row>
    <row r="178" spans="1:9" ht="15.6" x14ac:dyDescent="0.25">
      <c r="A178" s="21" t="s">
        <v>937</v>
      </c>
      <c r="B178" s="19" t="s">
        <v>938</v>
      </c>
      <c r="C178" s="19"/>
      <c r="D178" s="19"/>
      <c r="E178" s="19"/>
      <c r="F178" s="20">
        <f>F179</f>
        <v>0</v>
      </c>
      <c r="G178" s="20">
        <f t="shared" ref="G178:H178" si="80">G179</f>
        <v>400</v>
      </c>
      <c r="H178" s="20">
        <f t="shared" si="80"/>
        <v>0</v>
      </c>
      <c r="I178" s="22"/>
    </row>
    <row r="179" spans="1:9" ht="15.6" x14ac:dyDescent="0.25">
      <c r="A179" s="21" t="s">
        <v>939</v>
      </c>
      <c r="B179" s="19" t="s">
        <v>940</v>
      </c>
      <c r="C179" s="19"/>
      <c r="D179" s="19"/>
      <c r="E179" s="19"/>
      <c r="F179" s="20">
        <f>F180</f>
        <v>0</v>
      </c>
      <c r="G179" s="20">
        <f t="shared" ref="G179:H179" si="81">G180</f>
        <v>400</v>
      </c>
      <c r="H179" s="20">
        <f t="shared" si="81"/>
        <v>0</v>
      </c>
      <c r="I179" s="22"/>
    </row>
    <row r="180" spans="1:9" ht="15.6" x14ac:dyDescent="0.25">
      <c r="A180" s="21" t="s">
        <v>941</v>
      </c>
      <c r="B180" s="19" t="s">
        <v>942</v>
      </c>
      <c r="C180" s="19"/>
      <c r="D180" s="19"/>
      <c r="E180" s="19"/>
      <c r="F180" s="20">
        <f>F181</f>
        <v>0</v>
      </c>
      <c r="G180" s="20">
        <f t="shared" ref="G180:H180" si="82">G181</f>
        <v>400</v>
      </c>
      <c r="H180" s="20">
        <f t="shared" si="82"/>
        <v>0</v>
      </c>
      <c r="I180" s="22"/>
    </row>
    <row r="181" spans="1:9" ht="31.2" x14ac:dyDescent="0.25">
      <c r="A181" s="23" t="s">
        <v>943</v>
      </c>
      <c r="B181" s="19" t="s">
        <v>942</v>
      </c>
      <c r="C181" s="19" t="s">
        <v>38</v>
      </c>
      <c r="D181" s="19" t="s">
        <v>58</v>
      </c>
      <c r="E181" s="19" t="s">
        <v>15</v>
      </c>
      <c r="F181" s="20">
        <v>0</v>
      </c>
      <c r="G181" s="20">
        <v>400</v>
      </c>
      <c r="H181" s="20">
        <v>0</v>
      </c>
      <c r="I181" s="22"/>
    </row>
    <row r="182" spans="1:9" ht="31.2" x14ac:dyDescent="0.25">
      <c r="A182" s="15" t="s">
        <v>77</v>
      </c>
      <c r="B182" s="16" t="s">
        <v>78</v>
      </c>
      <c r="C182" s="16"/>
      <c r="D182" s="16"/>
      <c r="E182" s="16"/>
      <c r="F182" s="17">
        <f>F185+F188+F191+F194+F196+F264+F271+F274+F280+F287+F292+F303+F183</f>
        <v>341882.60000000003</v>
      </c>
      <c r="G182" s="17">
        <f t="shared" ref="G182:H182" si="83">G185+G188+G191+G194+G196+G264+G271+G274+G280+G287+G292+G303+G183</f>
        <v>351634.8000000001</v>
      </c>
      <c r="H182" s="17">
        <f t="shared" si="83"/>
        <v>362551.4</v>
      </c>
    </row>
    <row r="183" spans="1:9" ht="15.6" x14ac:dyDescent="0.25">
      <c r="A183" s="25" t="s">
        <v>132</v>
      </c>
      <c r="B183" s="26" t="s">
        <v>944</v>
      </c>
      <c r="C183" s="26"/>
      <c r="D183" s="26"/>
      <c r="E183" s="26"/>
      <c r="F183" s="27">
        <f>F184</f>
        <v>149.19999999999999</v>
      </c>
      <c r="G183" s="27">
        <f t="shared" ref="G183:H183" si="84">G184</f>
        <v>0</v>
      </c>
      <c r="H183" s="27">
        <f t="shared" si="84"/>
        <v>0</v>
      </c>
    </row>
    <row r="184" spans="1:9" ht="31.2" x14ac:dyDescent="0.25">
      <c r="A184" s="25" t="s">
        <v>569</v>
      </c>
      <c r="B184" s="26" t="s">
        <v>944</v>
      </c>
      <c r="C184" s="26" t="s">
        <v>38</v>
      </c>
      <c r="D184" s="26" t="s">
        <v>5</v>
      </c>
      <c r="E184" s="26" t="s">
        <v>80</v>
      </c>
      <c r="F184" s="27">
        <v>149.19999999999999</v>
      </c>
      <c r="G184" s="27">
        <v>0</v>
      </c>
      <c r="H184" s="27">
        <v>0</v>
      </c>
    </row>
    <row r="185" spans="1:9" ht="15.6" x14ac:dyDescent="0.25">
      <c r="A185" s="21" t="s">
        <v>475</v>
      </c>
      <c r="B185" s="19" t="s">
        <v>79</v>
      </c>
      <c r="C185" s="19"/>
      <c r="D185" s="19"/>
      <c r="E185" s="19"/>
      <c r="F185" s="20">
        <f>F186+F187</f>
        <v>2299.6</v>
      </c>
      <c r="G185" s="20">
        <f t="shared" ref="G185:H185" si="85">G186+G187</f>
        <v>2018</v>
      </c>
      <c r="H185" s="20">
        <f t="shared" si="85"/>
        <v>2018</v>
      </c>
    </row>
    <row r="186" spans="1:9" ht="46.8" x14ac:dyDescent="0.25">
      <c r="A186" s="21" t="s">
        <v>476</v>
      </c>
      <c r="B186" s="19" t="s">
        <v>79</v>
      </c>
      <c r="C186" s="19" t="s">
        <v>35</v>
      </c>
      <c r="D186" s="19" t="s">
        <v>5</v>
      </c>
      <c r="E186" s="19" t="s">
        <v>80</v>
      </c>
      <c r="F186" s="20">
        <v>2299.6</v>
      </c>
      <c r="G186" s="20">
        <v>1871.2</v>
      </c>
      <c r="H186" s="20">
        <v>1871.2</v>
      </c>
    </row>
    <row r="187" spans="1:9" ht="31.2" x14ac:dyDescent="0.25">
      <c r="A187" s="23" t="s">
        <v>477</v>
      </c>
      <c r="B187" s="19" t="s">
        <v>79</v>
      </c>
      <c r="C187" s="19" t="s">
        <v>38</v>
      </c>
      <c r="D187" s="19" t="s">
        <v>5</v>
      </c>
      <c r="E187" s="19" t="s">
        <v>80</v>
      </c>
      <c r="F187" s="20">
        <v>0</v>
      </c>
      <c r="G187" s="20">
        <v>146.80000000000001</v>
      </c>
      <c r="H187" s="20">
        <v>146.80000000000001</v>
      </c>
    </row>
    <row r="188" spans="1:9" ht="15.6" x14ac:dyDescent="0.25">
      <c r="A188" s="21" t="s">
        <v>81</v>
      </c>
      <c r="B188" s="19" t="s">
        <v>82</v>
      </c>
      <c r="C188" s="19"/>
      <c r="D188" s="19"/>
      <c r="E188" s="19"/>
      <c r="F188" s="20">
        <f>F189+F190</f>
        <v>13238.5</v>
      </c>
      <c r="G188" s="20">
        <f t="shared" ref="G188:H188" si="86">G189+G190</f>
        <v>11691</v>
      </c>
      <c r="H188" s="20">
        <f t="shared" si="86"/>
        <v>11691</v>
      </c>
    </row>
    <row r="189" spans="1:9" ht="62.4" x14ac:dyDescent="0.25">
      <c r="A189" s="21" t="s">
        <v>478</v>
      </c>
      <c r="B189" s="19" t="s">
        <v>82</v>
      </c>
      <c r="C189" s="19" t="s">
        <v>35</v>
      </c>
      <c r="D189" s="19" t="s">
        <v>5</v>
      </c>
      <c r="E189" s="19" t="s">
        <v>80</v>
      </c>
      <c r="F189" s="20">
        <v>12400.9</v>
      </c>
      <c r="G189" s="20">
        <v>10316.200000000001</v>
      </c>
      <c r="H189" s="20">
        <v>10316.200000000001</v>
      </c>
    </row>
    <row r="190" spans="1:9" ht="31.2" x14ac:dyDescent="0.25">
      <c r="A190" s="21" t="s">
        <v>479</v>
      </c>
      <c r="B190" s="19" t="s">
        <v>82</v>
      </c>
      <c r="C190" s="19" t="s">
        <v>38</v>
      </c>
      <c r="D190" s="19" t="s">
        <v>5</v>
      </c>
      <c r="E190" s="19" t="s">
        <v>80</v>
      </c>
      <c r="F190" s="20">
        <v>837.6</v>
      </c>
      <c r="G190" s="20">
        <v>1374.8</v>
      </c>
      <c r="H190" s="20">
        <v>1374.8</v>
      </c>
    </row>
    <row r="191" spans="1:9" ht="15.6" x14ac:dyDescent="0.25">
      <c r="A191" s="21" t="s">
        <v>83</v>
      </c>
      <c r="B191" s="19" t="s">
        <v>84</v>
      </c>
      <c r="C191" s="19"/>
      <c r="D191" s="19"/>
      <c r="E191" s="19"/>
      <c r="F191" s="20">
        <f>F192+F193</f>
        <v>4979.7999999999993</v>
      </c>
      <c r="G191" s="20">
        <f t="shared" ref="G191:H191" si="87">G192+G193</f>
        <v>4402.4000000000005</v>
      </c>
      <c r="H191" s="20">
        <f t="shared" si="87"/>
        <v>4402.4000000000005</v>
      </c>
    </row>
    <row r="192" spans="1:9" ht="46.8" x14ac:dyDescent="0.25">
      <c r="A192" s="21" t="s">
        <v>480</v>
      </c>
      <c r="B192" s="19" t="s">
        <v>84</v>
      </c>
      <c r="C192" s="19" t="s">
        <v>35</v>
      </c>
      <c r="D192" s="19" t="s">
        <v>5</v>
      </c>
      <c r="E192" s="19" t="s">
        <v>80</v>
      </c>
      <c r="F192" s="20">
        <v>4487.3999999999996</v>
      </c>
      <c r="G192" s="20">
        <v>3905.8</v>
      </c>
      <c r="H192" s="20">
        <v>3905.8</v>
      </c>
    </row>
    <row r="193" spans="1:8" ht="31.2" x14ac:dyDescent="0.25">
      <c r="A193" s="21" t="s">
        <v>481</v>
      </c>
      <c r="B193" s="19" t="s">
        <v>84</v>
      </c>
      <c r="C193" s="19" t="s">
        <v>38</v>
      </c>
      <c r="D193" s="19" t="s">
        <v>5</v>
      </c>
      <c r="E193" s="19" t="s">
        <v>80</v>
      </c>
      <c r="F193" s="20">
        <v>492.4</v>
      </c>
      <c r="G193" s="20">
        <v>496.6</v>
      </c>
      <c r="H193" s="20">
        <v>496.6</v>
      </c>
    </row>
    <row r="194" spans="1:8" ht="15.6" x14ac:dyDescent="0.25">
      <c r="A194" s="21" t="s">
        <v>85</v>
      </c>
      <c r="B194" s="19" t="s">
        <v>752</v>
      </c>
      <c r="C194" s="19"/>
      <c r="D194" s="19"/>
      <c r="E194" s="19"/>
      <c r="F194" s="20">
        <f>F195</f>
        <v>396.2</v>
      </c>
      <c r="G194" s="20">
        <f t="shared" ref="G194:H194" si="88">G195</f>
        <v>11.6</v>
      </c>
      <c r="H194" s="20">
        <f t="shared" si="88"/>
        <v>11.6</v>
      </c>
    </row>
    <row r="195" spans="1:8" ht="46.8" x14ac:dyDescent="0.25">
      <c r="A195" s="23" t="s">
        <v>482</v>
      </c>
      <c r="B195" s="19" t="s">
        <v>752</v>
      </c>
      <c r="C195" s="19" t="s">
        <v>35</v>
      </c>
      <c r="D195" s="19" t="s">
        <v>5</v>
      </c>
      <c r="E195" s="19" t="s">
        <v>80</v>
      </c>
      <c r="F195" s="20">
        <v>396.2</v>
      </c>
      <c r="G195" s="20">
        <v>11.6</v>
      </c>
      <c r="H195" s="20">
        <v>11.6</v>
      </c>
    </row>
    <row r="196" spans="1:8" ht="15.6" x14ac:dyDescent="0.25">
      <c r="A196" s="21" t="s">
        <v>484</v>
      </c>
      <c r="B196" s="28" t="s">
        <v>483</v>
      </c>
      <c r="C196" s="19"/>
      <c r="D196" s="19"/>
      <c r="E196" s="19"/>
      <c r="F196" s="20">
        <f>F197+F201+F204+F207+F210+F212+F215+F218+F221+F224+F227+F230+F233+F237+F240+F242+F245+F247+F250+F258+F261+F256+F253</f>
        <v>194453.2</v>
      </c>
      <c r="G196" s="20">
        <f>G197+G201+G204+G207+G210+G212+G215+G218+G221+G224+G227+G230+G233+G237+G240+G242+G245+G247+G250+G258+G261+G256</f>
        <v>225010.70000000007</v>
      </c>
      <c r="H196" s="20">
        <f>H197+H201+H204+H207+H210+H212+H215+H218+H221+H224+H227+H230+H233+H237+H240+H242+H245+H247+H250+H258+H261+H256</f>
        <v>233810.69999999998</v>
      </c>
    </row>
    <row r="197" spans="1:8" ht="15.6" x14ac:dyDescent="0.25">
      <c r="A197" s="21" t="s">
        <v>86</v>
      </c>
      <c r="B197" s="19" t="s">
        <v>87</v>
      </c>
      <c r="C197" s="19"/>
      <c r="D197" s="19"/>
      <c r="E197" s="19"/>
      <c r="F197" s="20">
        <f>F198++F199+F200</f>
        <v>8154.7</v>
      </c>
      <c r="G197" s="20">
        <f t="shared" ref="G197:H197" si="89">G198++G199+G200</f>
        <v>2350</v>
      </c>
      <c r="H197" s="20">
        <f t="shared" si="89"/>
        <v>2350</v>
      </c>
    </row>
    <row r="198" spans="1:8" ht="31.2" x14ac:dyDescent="0.25">
      <c r="A198" s="21" t="s">
        <v>485</v>
      </c>
      <c r="B198" s="19" t="s">
        <v>87</v>
      </c>
      <c r="C198" s="19" t="s">
        <v>38</v>
      </c>
      <c r="D198" s="19" t="s">
        <v>5</v>
      </c>
      <c r="E198" s="19" t="s">
        <v>22</v>
      </c>
      <c r="F198" s="20">
        <v>1150</v>
      </c>
      <c r="G198" s="20">
        <v>1150</v>
      </c>
      <c r="H198" s="20">
        <v>1150</v>
      </c>
    </row>
    <row r="199" spans="1:8" ht="15.6" x14ac:dyDescent="0.25">
      <c r="A199" s="23" t="s">
        <v>924</v>
      </c>
      <c r="B199" s="19" t="s">
        <v>87</v>
      </c>
      <c r="C199" s="19" t="s">
        <v>7</v>
      </c>
      <c r="D199" s="19" t="s">
        <v>5</v>
      </c>
      <c r="E199" s="19" t="s">
        <v>22</v>
      </c>
      <c r="F199" s="20">
        <v>5054.7</v>
      </c>
      <c r="G199" s="20">
        <v>0</v>
      </c>
      <c r="H199" s="20">
        <v>0</v>
      </c>
    </row>
    <row r="200" spans="1:8" ht="31.2" x14ac:dyDescent="0.25">
      <c r="A200" s="21" t="s">
        <v>486</v>
      </c>
      <c r="B200" s="19" t="s">
        <v>87</v>
      </c>
      <c r="C200" s="19" t="s">
        <v>12</v>
      </c>
      <c r="D200" s="19" t="s">
        <v>5</v>
      </c>
      <c r="E200" s="19" t="s">
        <v>22</v>
      </c>
      <c r="F200" s="20">
        <v>1950</v>
      </c>
      <c r="G200" s="20">
        <v>1200</v>
      </c>
      <c r="H200" s="20">
        <v>1200</v>
      </c>
    </row>
    <row r="201" spans="1:8" ht="31.2" x14ac:dyDescent="0.25">
      <c r="A201" s="21" t="s">
        <v>88</v>
      </c>
      <c r="B201" s="19" t="s">
        <v>89</v>
      </c>
      <c r="C201" s="19"/>
      <c r="D201" s="19"/>
      <c r="E201" s="19"/>
      <c r="F201" s="20">
        <f>F202+F203</f>
        <v>2728.3</v>
      </c>
      <c r="G201" s="20">
        <f t="shared" ref="G201:H201" si="90">G202+G203</f>
        <v>7267.6</v>
      </c>
      <c r="H201" s="20">
        <f t="shared" si="90"/>
        <v>7302</v>
      </c>
    </row>
    <row r="202" spans="1:8" ht="46.8" x14ac:dyDescent="0.25">
      <c r="A202" s="21" t="s">
        <v>487</v>
      </c>
      <c r="B202" s="19" t="s">
        <v>89</v>
      </c>
      <c r="C202" s="19" t="s">
        <v>38</v>
      </c>
      <c r="D202" s="19" t="s">
        <v>5</v>
      </c>
      <c r="E202" s="19" t="s">
        <v>6</v>
      </c>
      <c r="F202" s="20">
        <v>37.4</v>
      </c>
      <c r="G202" s="20">
        <v>158.80000000000001</v>
      </c>
      <c r="H202" s="20">
        <v>158.80000000000001</v>
      </c>
    </row>
    <row r="203" spans="1:8" ht="31.2" x14ac:dyDescent="0.25">
      <c r="A203" s="21" t="s">
        <v>488</v>
      </c>
      <c r="B203" s="19" t="s">
        <v>89</v>
      </c>
      <c r="C203" s="19" t="s">
        <v>7</v>
      </c>
      <c r="D203" s="19" t="s">
        <v>5</v>
      </c>
      <c r="E203" s="19" t="s">
        <v>6</v>
      </c>
      <c r="F203" s="20">
        <v>2690.9</v>
      </c>
      <c r="G203" s="20">
        <v>7108.8</v>
      </c>
      <c r="H203" s="20">
        <v>7143.2</v>
      </c>
    </row>
    <row r="204" spans="1:8" ht="46.8" x14ac:dyDescent="0.25">
      <c r="A204" s="21" t="s">
        <v>90</v>
      </c>
      <c r="B204" s="19" t="s">
        <v>91</v>
      </c>
      <c r="C204" s="19"/>
      <c r="D204" s="19"/>
      <c r="E204" s="19"/>
      <c r="F204" s="20">
        <f>F205+F206</f>
        <v>8386.9</v>
      </c>
      <c r="G204" s="20">
        <f t="shared" ref="G204:H204" si="91">G205+G206</f>
        <v>5933.8</v>
      </c>
      <c r="H204" s="20">
        <f t="shared" si="91"/>
        <v>6171.1</v>
      </c>
    </row>
    <row r="205" spans="1:8" ht="62.4" x14ac:dyDescent="0.25">
      <c r="A205" s="21" t="s">
        <v>489</v>
      </c>
      <c r="B205" s="19" t="s">
        <v>91</v>
      </c>
      <c r="C205" s="19" t="s">
        <v>38</v>
      </c>
      <c r="D205" s="19" t="s">
        <v>5</v>
      </c>
      <c r="E205" s="19" t="s">
        <v>6</v>
      </c>
      <c r="F205" s="20">
        <v>94.3</v>
      </c>
      <c r="G205" s="20">
        <v>68</v>
      </c>
      <c r="H205" s="20">
        <v>68</v>
      </c>
    </row>
    <row r="206" spans="1:8" ht="62.4" x14ac:dyDescent="0.25">
      <c r="A206" s="21" t="s">
        <v>490</v>
      </c>
      <c r="B206" s="19" t="s">
        <v>91</v>
      </c>
      <c r="C206" s="19" t="s">
        <v>7</v>
      </c>
      <c r="D206" s="19" t="s">
        <v>5</v>
      </c>
      <c r="E206" s="19" t="s">
        <v>6</v>
      </c>
      <c r="F206" s="20">
        <v>8292.6</v>
      </c>
      <c r="G206" s="20">
        <v>5865.8</v>
      </c>
      <c r="H206" s="20">
        <v>6103.1</v>
      </c>
    </row>
    <row r="207" spans="1:8" ht="93.6" x14ac:dyDescent="0.25">
      <c r="A207" s="18" t="s">
        <v>92</v>
      </c>
      <c r="B207" s="19" t="s">
        <v>93</v>
      </c>
      <c r="C207" s="19"/>
      <c r="D207" s="19"/>
      <c r="E207" s="19"/>
      <c r="F207" s="20">
        <f>F208+F209</f>
        <v>131.6</v>
      </c>
      <c r="G207" s="20">
        <f t="shared" ref="G207:H207" si="92">G208+G209</f>
        <v>220</v>
      </c>
      <c r="H207" s="20">
        <f t="shared" si="92"/>
        <v>228.9</v>
      </c>
    </row>
    <row r="208" spans="1:8" ht="124.8" x14ac:dyDescent="0.25">
      <c r="A208" s="47" t="s">
        <v>945</v>
      </c>
      <c r="B208" s="19" t="s">
        <v>93</v>
      </c>
      <c r="C208" s="19" t="s">
        <v>35</v>
      </c>
      <c r="D208" s="19" t="s">
        <v>5</v>
      </c>
      <c r="E208" s="19" t="s">
        <v>80</v>
      </c>
      <c r="F208" s="20">
        <v>59.6</v>
      </c>
      <c r="G208" s="20">
        <v>0</v>
      </c>
      <c r="H208" s="20">
        <v>0</v>
      </c>
    </row>
    <row r="209" spans="1:11" ht="109.2" x14ac:dyDescent="0.25">
      <c r="A209" s="21" t="s">
        <v>491</v>
      </c>
      <c r="B209" s="19" t="s">
        <v>93</v>
      </c>
      <c r="C209" s="19" t="s">
        <v>38</v>
      </c>
      <c r="D209" s="19" t="s">
        <v>5</v>
      </c>
      <c r="E209" s="19" t="s">
        <v>80</v>
      </c>
      <c r="F209" s="20">
        <v>72</v>
      </c>
      <c r="G209" s="20">
        <v>220</v>
      </c>
      <c r="H209" s="20">
        <v>228.9</v>
      </c>
    </row>
    <row r="210" spans="1:11" ht="78" x14ac:dyDescent="0.25">
      <c r="A210" s="18" t="s">
        <v>492</v>
      </c>
      <c r="B210" s="19" t="s">
        <v>94</v>
      </c>
      <c r="C210" s="19"/>
      <c r="D210" s="19"/>
      <c r="E210" s="19"/>
      <c r="F210" s="20">
        <f>F211</f>
        <v>28630</v>
      </c>
      <c r="G210" s="20">
        <f t="shared" ref="G210:H210" si="93">G211</f>
        <v>31305.7</v>
      </c>
      <c r="H210" s="20">
        <f t="shared" si="93"/>
        <v>31305.7</v>
      </c>
    </row>
    <row r="211" spans="1:11" ht="93.6" x14ac:dyDescent="0.25">
      <c r="A211" s="21" t="s">
        <v>493</v>
      </c>
      <c r="B211" s="19" t="s">
        <v>94</v>
      </c>
      <c r="C211" s="19" t="s">
        <v>95</v>
      </c>
      <c r="D211" s="19" t="s">
        <v>5</v>
      </c>
      <c r="E211" s="19" t="s">
        <v>6</v>
      </c>
      <c r="F211" s="20">
        <v>28630</v>
      </c>
      <c r="G211" s="20">
        <v>31305.7</v>
      </c>
      <c r="H211" s="20">
        <v>31305.7</v>
      </c>
      <c r="I211" s="22"/>
      <c r="J211" s="22"/>
      <c r="K211" s="22"/>
    </row>
    <row r="212" spans="1:11" ht="62.4" x14ac:dyDescent="0.25">
      <c r="A212" s="18" t="s">
        <v>96</v>
      </c>
      <c r="B212" s="19" t="s">
        <v>97</v>
      </c>
      <c r="C212" s="19"/>
      <c r="D212" s="19"/>
      <c r="E212" s="19"/>
      <c r="F212" s="20">
        <f>F213+F214</f>
        <v>15180.7</v>
      </c>
      <c r="G212" s="20">
        <f t="shared" ref="G212:H212" si="94">G213+G214</f>
        <v>19853.599999999999</v>
      </c>
      <c r="H212" s="20">
        <f t="shared" si="94"/>
        <v>20655.2</v>
      </c>
    </row>
    <row r="213" spans="1:11" ht="78" x14ac:dyDescent="0.25">
      <c r="A213" s="21" t="s">
        <v>494</v>
      </c>
      <c r="B213" s="19" t="s">
        <v>97</v>
      </c>
      <c r="C213" s="19" t="s">
        <v>38</v>
      </c>
      <c r="D213" s="19" t="s">
        <v>5</v>
      </c>
      <c r="E213" s="19" t="s">
        <v>6</v>
      </c>
      <c r="F213" s="20">
        <v>1517</v>
      </c>
      <c r="G213" s="20">
        <v>3030</v>
      </c>
      <c r="H213" s="20">
        <v>3030</v>
      </c>
    </row>
    <row r="214" spans="1:11" ht="78" x14ac:dyDescent="0.25">
      <c r="A214" s="21" t="s">
        <v>495</v>
      </c>
      <c r="B214" s="19" t="s">
        <v>97</v>
      </c>
      <c r="C214" s="19" t="s">
        <v>7</v>
      </c>
      <c r="D214" s="19" t="s">
        <v>5</v>
      </c>
      <c r="E214" s="19" t="s">
        <v>6</v>
      </c>
      <c r="F214" s="20">
        <v>13663.7</v>
      </c>
      <c r="G214" s="20">
        <v>16823.599999999999</v>
      </c>
      <c r="H214" s="20">
        <v>17625.2</v>
      </c>
    </row>
    <row r="215" spans="1:11" ht="31.2" x14ac:dyDescent="0.25">
      <c r="A215" s="21" t="s">
        <v>98</v>
      </c>
      <c r="B215" s="19" t="s">
        <v>99</v>
      </c>
      <c r="C215" s="19"/>
      <c r="D215" s="19"/>
      <c r="E215" s="19"/>
      <c r="F215" s="20">
        <f>F216+F217</f>
        <v>27194.400000000001</v>
      </c>
      <c r="G215" s="20">
        <f t="shared" ref="G215:H215" si="95">G216+G217</f>
        <v>29758.1</v>
      </c>
      <c r="H215" s="20">
        <f t="shared" si="95"/>
        <v>30948.400000000001</v>
      </c>
    </row>
    <row r="216" spans="1:11" ht="46.8" x14ac:dyDescent="0.25">
      <c r="A216" s="21" t="s">
        <v>496</v>
      </c>
      <c r="B216" s="19" t="s">
        <v>99</v>
      </c>
      <c r="C216" s="19" t="s">
        <v>38</v>
      </c>
      <c r="D216" s="19" t="s">
        <v>5</v>
      </c>
      <c r="E216" s="19" t="s">
        <v>22</v>
      </c>
      <c r="F216" s="20">
        <v>406.4</v>
      </c>
      <c r="G216" s="20">
        <v>450</v>
      </c>
      <c r="H216" s="20">
        <v>450</v>
      </c>
    </row>
    <row r="217" spans="1:11" ht="46.8" x14ac:dyDescent="0.25">
      <c r="A217" s="21" t="s">
        <v>497</v>
      </c>
      <c r="B217" s="19" t="s">
        <v>99</v>
      </c>
      <c r="C217" s="19" t="s">
        <v>7</v>
      </c>
      <c r="D217" s="19" t="s">
        <v>5</v>
      </c>
      <c r="E217" s="19" t="s">
        <v>22</v>
      </c>
      <c r="F217" s="20">
        <v>26788</v>
      </c>
      <c r="G217" s="20">
        <v>29308.1</v>
      </c>
      <c r="H217" s="20">
        <v>30498.400000000001</v>
      </c>
    </row>
    <row r="218" spans="1:11" ht="31.2" x14ac:dyDescent="0.25">
      <c r="A218" s="21" t="s">
        <v>498</v>
      </c>
      <c r="B218" s="19" t="s">
        <v>100</v>
      </c>
      <c r="C218" s="19"/>
      <c r="D218" s="19"/>
      <c r="E218" s="19"/>
      <c r="F218" s="20">
        <f>F219+F220</f>
        <v>484.20000000000005</v>
      </c>
      <c r="G218" s="20">
        <f t="shared" ref="G218:H218" si="96">G219+G220</f>
        <v>486.8</v>
      </c>
      <c r="H218" s="20">
        <f t="shared" si="96"/>
        <v>504.7</v>
      </c>
    </row>
    <row r="219" spans="1:11" ht="46.8" x14ac:dyDescent="0.25">
      <c r="A219" s="21" t="s">
        <v>499</v>
      </c>
      <c r="B219" s="19" t="s">
        <v>100</v>
      </c>
      <c r="C219" s="19" t="s">
        <v>38</v>
      </c>
      <c r="D219" s="19" t="s">
        <v>5</v>
      </c>
      <c r="E219" s="19" t="s">
        <v>22</v>
      </c>
      <c r="F219" s="20">
        <v>6.6</v>
      </c>
      <c r="G219" s="20">
        <v>8</v>
      </c>
      <c r="H219" s="20">
        <v>8</v>
      </c>
    </row>
    <row r="220" spans="1:11" ht="46.8" x14ac:dyDescent="0.25">
      <c r="A220" s="21" t="s">
        <v>500</v>
      </c>
      <c r="B220" s="19" t="s">
        <v>100</v>
      </c>
      <c r="C220" s="19" t="s">
        <v>7</v>
      </c>
      <c r="D220" s="19" t="s">
        <v>5</v>
      </c>
      <c r="E220" s="19" t="s">
        <v>22</v>
      </c>
      <c r="F220" s="20">
        <v>477.6</v>
      </c>
      <c r="G220" s="20">
        <v>478.8</v>
      </c>
      <c r="H220" s="20">
        <v>496.7</v>
      </c>
    </row>
    <row r="221" spans="1:11" ht="31.2" x14ac:dyDescent="0.25">
      <c r="A221" s="21" t="s">
        <v>501</v>
      </c>
      <c r="B221" s="19" t="s">
        <v>101</v>
      </c>
      <c r="C221" s="19"/>
      <c r="D221" s="19"/>
      <c r="E221" s="19"/>
      <c r="F221" s="20">
        <f>F222+F223</f>
        <v>21228</v>
      </c>
      <c r="G221" s="20">
        <f t="shared" ref="G221:H221" si="97">G222+G223</f>
        <v>22884.5</v>
      </c>
      <c r="H221" s="20">
        <f t="shared" si="97"/>
        <v>23799.9</v>
      </c>
    </row>
    <row r="222" spans="1:11" ht="46.8" x14ac:dyDescent="0.25">
      <c r="A222" s="21" t="s">
        <v>502</v>
      </c>
      <c r="B222" s="19" t="s">
        <v>101</v>
      </c>
      <c r="C222" s="19" t="s">
        <v>38</v>
      </c>
      <c r="D222" s="19" t="s">
        <v>5</v>
      </c>
      <c r="E222" s="19" t="s">
        <v>22</v>
      </c>
      <c r="F222" s="20">
        <v>319.89999999999998</v>
      </c>
      <c r="G222" s="20">
        <v>350</v>
      </c>
      <c r="H222" s="20">
        <v>350</v>
      </c>
    </row>
    <row r="223" spans="1:11" ht="46.8" x14ac:dyDescent="0.25">
      <c r="A223" s="21" t="s">
        <v>503</v>
      </c>
      <c r="B223" s="19" t="s">
        <v>101</v>
      </c>
      <c r="C223" s="19" t="s">
        <v>7</v>
      </c>
      <c r="D223" s="19" t="s">
        <v>5</v>
      </c>
      <c r="E223" s="19" t="s">
        <v>22</v>
      </c>
      <c r="F223" s="20">
        <v>20908.099999999999</v>
      </c>
      <c r="G223" s="20">
        <v>22534.5</v>
      </c>
      <c r="H223" s="20">
        <v>23449.9</v>
      </c>
    </row>
    <row r="224" spans="1:11" ht="46.8" x14ac:dyDescent="0.25">
      <c r="A224" s="21" t="s">
        <v>504</v>
      </c>
      <c r="B224" s="19" t="s">
        <v>102</v>
      </c>
      <c r="C224" s="19"/>
      <c r="D224" s="19"/>
      <c r="E224" s="19"/>
      <c r="F224" s="20">
        <f>F225+F226</f>
        <v>96.6</v>
      </c>
      <c r="G224" s="20">
        <f t="shared" ref="G224:H224" si="98">G225+G226</f>
        <v>88.4</v>
      </c>
      <c r="H224" s="20">
        <f t="shared" si="98"/>
        <v>93.1</v>
      </c>
    </row>
    <row r="225" spans="1:8" ht="62.4" x14ac:dyDescent="0.25">
      <c r="A225" s="21" t="s">
        <v>505</v>
      </c>
      <c r="B225" s="19" t="s">
        <v>102</v>
      </c>
      <c r="C225" s="19" t="s">
        <v>38</v>
      </c>
      <c r="D225" s="19" t="s">
        <v>5</v>
      </c>
      <c r="E225" s="19" t="s">
        <v>22</v>
      </c>
      <c r="F225" s="20">
        <v>1.5</v>
      </c>
      <c r="G225" s="20">
        <v>2.5</v>
      </c>
      <c r="H225" s="20">
        <v>2.5</v>
      </c>
    </row>
    <row r="226" spans="1:8" ht="62.4" x14ac:dyDescent="0.25">
      <c r="A226" s="21" t="s">
        <v>506</v>
      </c>
      <c r="B226" s="19" t="s">
        <v>102</v>
      </c>
      <c r="C226" s="19" t="s">
        <v>7</v>
      </c>
      <c r="D226" s="19" t="s">
        <v>5</v>
      </c>
      <c r="E226" s="19" t="s">
        <v>22</v>
      </c>
      <c r="F226" s="20">
        <v>95.1</v>
      </c>
      <c r="G226" s="20">
        <v>85.9</v>
      </c>
      <c r="H226" s="20">
        <v>90.6</v>
      </c>
    </row>
    <row r="227" spans="1:8" ht="46.8" x14ac:dyDescent="0.25">
      <c r="A227" s="18" t="s">
        <v>507</v>
      </c>
      <c r="B227" s="19" t="s">
        <v>103</v>
      </c>
      <c r="C227" s="19"/>
      <c r="D227" s="19"/>
      <c r="E227" s="19"/>
      <c r="F227" s="20">
        <f>F228+F229</f>
        <v>5034.2999999999993</v>
      </c>
      <c r="G227" s="20">
        <f t="shared" ref="G227:H227" si="99">G228+G229</f>
        <v>5334.2</v>
      </c>
      <c r="H227" s="20">
        <f t="shared" si="99"/>
        <v>5540.4</v>
      </c>
    </row>
    <row r="228" spans="1:8" ht="62.4" x14ac:dyDescent="0.25">
      <c r="A228" s="21" t="s">
        <v>508</v>
      </c>
      <c r="B228" s="19" t="s">
        <v>103</v>
      </c>
      <c r="C228" s="19" t="s">
        <v>38</v>
      </c>
      <c r="D228" s="19" t="s">
        <v>5</v>
      </c>
      <c r="E228" s="19" t="s">
        <v>22</v>
      </c>
      <c r="F228" s="20">
        <v>51.9</v>
      </c>
      <c r="G228" s="20">
        <v>55</v>
      </c>
      <c r="H228" s="20">
        <v>55</v>
      </c>
    </row>
    <row r="229" spans="1:8" ht="62.4" x14ac:dyDescent="0.25">
      <c r="A229" s="21" t="s">
        <v>509</v>
      </c>
      <c r="B229" s="19" t="s">
        <v>103</v>
      </c>
      <c r="C229" s="19" t="s">
        <v>7</v>
      </c>
      <c r="D229" s="19" t="s">
        <v>5</v>
      </c>
      <c r="E229" s="19" t="s">
        <v>22</v>
      </c>
      <c r="F229" s="20">
        <v>4982.3999999999996</v>
      </c>
      <c r="G229" s="20">
        <v>5279.2</v>
      </c>
      <c r="H229" s="20">
        <v>5485.4</v>
      </c>
    </row>
    <row r="230" spans="1:8" ht="15.6" x14ac:dyDescent="0.25">
      <c r="A230" s="21" t="s">
        <v>83</v>
      </c>
      <c r="B230" s="19" t="s">
        <v>104</v>
      </c>
      <c r="C230" s="19"/>
      <c r="D230" s="19"/>
      <c r="E230" s="19"/>
      <c r="F230" s="20">
        <f>F231+F232</f>
        <v>44460.799999999996</v>
      </c>
      <c r="G230" s="20">
        <f t="shared" ref="G230:H230" si="100">G231+G232</f>
        <v>68241.7</v>
      </c>
      <c r="H230" s="20">
        <f t="shared" si="100"/>
        <v>73690.5</v>
      </c>
    </row>
    <row r="231" spans="1:8" ht="31.2" x14ac:dyDescent="0.25">
      <c r="A231" s="21" t="s">
        <v>481</v>
      </c>
      <c r="B231" s="19" t="s">
        <v>104</v>
      </c>
      <c r="C231" s="19" t="s">
        <v>38</v>
      </c>
      <c r="D231" s="19" t="s">
        <v>5</v>
      </c>
      <c r="E231" s="19" t="s">
        <v>22</v>
      </c>
      <c r="F231" s="20">
        <v>852.2</v>
      </c>
      <c r="G231" s="20">
        <v>856</v>
      </c>
      <c r="H231" s="20">
        <v>856</v>
      </c>
    </row>
    <row r="232" spans="1:8" ht="31.2" x14ac:dyDescent="0.25">
      <c r="A232" s="21" t="s">
        <v>510</v>
      </c>
      <c r="B232" s="19" t="s">
        <v>104</v>
      </c>
      <c r="C232" s="19" t="s">
        <v>7</v>
      </c>
      <c r="D232" s="19" t="s">
        <v>5</v>
      </c>
      <c r="E232" s="19" t="s">
        <v>22</v>
      </c>
      <c r="F232" s="20">
        <v>43608.6</v>
      </c>
      <c r="G232" s="20">
        <v>67385.7</v>
      </c>
      <c r="H232" s="20">
        <v>72834.5</v>
      </c>
    </row>
    <row r="233" spans="1:8" ht="31.2" x14ac:dyDescent="0.25">
      <c r="A233" s="23" t="s">
        <v>511</v>
      </c>
      <c r="B233" s="19" t="s">
        <v>105</v>
      </c>
      <c r="C233" s="19"/>
      <c r="D233" s="19"/>
      <c r="E233" s="19"/>
      <c r="F233" s="20">
        <f>F235+F234+F236</f>
        <v>3868.2</v>
      </c>
      <c r="G233" s="20">
        <f t="shared" ref="G233:H233" si="101">G235+G234+G236</f>
        <v>4060.7</v>
      </c>
      <c r="H233" s="20">
        <f t="shared" si="101"/>
        <v>4263.2</v>
      </c>
    </row>
    <row r="234" spans="1:8" ht="46.8" x14ac:dyDescent="0.25">
      <c r="A234" s="23" t="s">
        <v>512</v>
      </c>
      <c r="B234" s="19" t="s">
        <v>105</v>
      </c>
      <c r="C234" s="19" t="s">
        <v>38</v>
      </c>
      <c r="D234" s="19" t="s">
        <v>5</v>
      </c>
      <c r="E234" s="19" t="s">
        <v>22</v>
      </c>
      <c r="F234" s="20">
        <v>26.6</v>
      </c>
      <c r="G234" s="20">
        <v>30</v>
      </c>
      <c r="H234" s="20">
        <v>30</v>
      </c>
    </row>
    <row r="235" spans="1:8" ht="46.8" x14ac:dyDescent="0.25">
      <c r="A235" s="23" t="s">
        <v>513</v>
      </c>
      <c r="B235" s="19" t="s">
        <v>105</v>
      </c>
      <c r="C235" s="19" t="s">
        <v>7</v>
      </c>
      <c r="D235" s="19" t="s">
        <v>5</v>
      </c>
      <c r="E235" s="19" t="s">
        <v>22</v>
      </c>
      <c r="F235" s="20">
        <v>3560.5</v>
      </c>
      <c r="G235" s="20">
        <v>3829.7</v>
      </c>
      <c r="H235" s="20">
        <v>4032.2</v>
      </c>
    </row>
    <row r="236" spans="1:8" ht="46.8" x14ac:dyDescent="0.25">
      <c r="A236" s="23" t="s">
        <v>514</v>
      </c>
      <c r="B236" s="19" t="s">
        <v>105</v>
      </c>
      <c r="C236" s="19" t="s">
        <v>12</v>
      </c>
      <c r="D236" s="19" t="s">
        <v>5</v>
      </c>
      <c r="E236" s="19" t="s">
        <v>22</v>
      </c>
      <c r="F236" s="20">
        <v>281.10000000000002</v>
      </c>
      <c r="G236" s="20">
        <v>201</v>
      </c>
      <c r="H236" s="20">
        <v>201</v>
      </c>
    </row>
    <row r="237" spans="1:8" ht="46.8" x14ac:dyDescent="0.25">
      <c r="A237" s="21" t="s">
        <v>515</v>
      </c>
      <c r="B237" s="19" t="s">
        <v>106</v>
      </c>
      <c r="C237" s="19"/>
      <c r="D237" s="19"/>
      <c r="E237" s="19"/>
      <c r="F237" s="20">
        <f>F238+F239</f>
        <v>543.4</v>
      </c>
      <c r="G237" s="20">
        <f t="shared" ref="G237:H237" si="102">G238+G239</f>
        <v>493.4</v>
      </c>
      <c r="H237" s="20">
        <f t="shared" si="102"/>
        <v>493.4</v>
      </c>
    </row>
    <row r="238" spans="1:8" ht="62.4" x14ac:dyDescent="0.25">
      <c r="A238" s="21" t="s">
        <v>516</v>
      </c>
      <c r="B238" s="19" t="s">
        <v>106</v>
      </c>
      <c r="C238" s="19" t="s">
        <v>38</v>
      </c>
      <c r="D238" s="19" t="s">
        <v>5</v>
      </c>
      <c r="E238" s="19" t="s">
        <v>22</v>
      </c>
      <c r="F238" s="20">
        <v>7.5</v>
      </c>
      <c r="G238" s="20">
        <v>7.7</v>
      </c>
      <c r="H238" s="20">
        <v>7.7</v>
      </c>
    </row>
    <row r="239" spans="1:8" ht="62.4" x14ac:dyDescent="0.25">
      <c r="A239" s="21" t="s">
        <v>517</v>
      </c>
      <c r="B239" s="19" t="s">
        <v>106</v>
      </c>
      <c r="C239" s="19" t="s">
        <v>7</v>
      </c>
      <c r="D239" s="19" t="s">
        <v>5</v>
      </c>
      <c r="E239" s="19" t="s">
        <v>22</v>
      </c>
      <c r="F239" s="20">
        <v>535.9</v>
      </c>
      <c r="G239" s="20">
        <v>485.7</v>
      </c>
      <c r="H239" s="20">
        <v>485.7</v>
      </c>
    </row>
    <row r="240" spans="1:8" ht="15.6" x14ac:dyDescent="0.25">
      <c r="A240" s="21" t="s">
        <v>107</v>
      </c>
      <c r="B240" s="19" t="s">
        <v>108</v>
      </c>
      <c r="C240" s="19"/>
      <c r="D240" s="19"/>
      <c r="E240" s="19"/>
      <c r="F240" s="20">
        <f>F241</f>
        <v>0.1</v>
      </c>
      <c r="G240" s="20">
        <f t="shared" ref="G240:H240" si="103">G241</f>
        <v>0.1</v>
      </c>
      <c r="H240" s="20">
        <f t="shared" si="103"/>
        <v>0.1</v>
      </c>
    </row>
    <row r="241" spans="1:11" ht="31.2" x14ac:dyDescent="0.25">
      <c r="A241" s="21" t="s">
        <v>518</v>
      </c>
      <c r="B241" s="19" t="s">
        <v>108</v>
      </c>
      <c r="C241" s="19" t="s">
        <v>7</v>
      </c>
      <c r="D241" s="19" t="s">
        <v>5</v>
      </c>
      <c r="E241" s="19" t="s">
        <v>22</v>
      </c>
      <c r="F241" s="20">
        <v>0.1</v>
      </c>
      <c r="G241" s="20">
        <v>0.1</v>
      </c>
      <c r="H241" s="20">
        <v>0.1</v>
      </c>
    </row>
    <row r="242" spans="1:11" ht="62.4" x14ac:dyDescent="0.25">
      <c r="A242" s="18" t="s">
        <v>519</v>
      </c>
      <c r="B242" s="19" t="s">
        <v>109</v>
      </c>
      <c r="C242" s="19"/>
      <c r="D242" s="19"/>
      <c r="E242" s="19"/>
      <c r="F242" s="20">
        <f>F243+F244</f>
        <v>2652.4</v>
      </c>
      <c r="G242" s="20">
        <f t="shared" ref="G242:H242" si="104">G243+G244</f>
        <v>3204.7</v>
      </c>
      <c r="H242" s="20">
        <f t="shared" si="104"/>
        <v>3331.9</v>
      </c>
    </row>
    <row r="243" spans="1:11" ht="78" x14ac:dyDescent="0.25">
      <c r="A243" s="21" t="s">
        <v>520</v>
      </c>
      <c r="B243" s="19" t="s">
        <v>109</v>
      </c>
      <c r="C243" s="19" t="s">
        <v>38</v>
      </c>
      <c r="D243" s="19" t="s">
        <v>5</v>
      </c>
      <c r="E243" s="19" t="s">
        <v>22</v>
      </c>
      <c r="F243" s="20">
        <v>35.4</v>
      </c>
      <c r="G243" s="20">
        <v>70</v>
      </c>
      <c r="H243" s="20">
        <v>70</v>
      </c>
    </row>
    <row r="244" spans="1:11" ht="62.4" x14ac:dyDescent="0.25">
      <c r="A244" s="21" t="s">
        <v>521</v>
      </c>
      <c r="B244" s="19" t="s">
        <v>109</v>
      </c>
      <c r="C244" s="19" t="s">
        <v>7</v>
      </c>
      <c r="D244" s="19" t="s">
        <v>5</v>
      </c>
      <c r="E244" s="19" t="s">
        <v>22</v>
      </c>
      <c r="F244" s="20">
        <v>2617</v>
      </c>
      <c r="G244" s="20">
        <v>3134.7</v>
      </c>
      <c r="H244" s="20">
        <v>3261.9</v>
      </c>
    </row>
    <row r="245" spans="1:11" ht="46.8" x14ac:dyDescent="0.25">
      <c r="A245" s="21" t="s">
        <v>110</v>
      </c>
      <c r="B245" s="19" t="s">
        <v>111</v>
      </c>
      <c r="C245" s="19"/>
      <c r="D245" s="19"/>
      <c r="E245" s="19"/>
      <c r="F245" s="20">
        <f>F246</f>
        <v>5.0999999999999996</v>
      </c>
      <c r="G245" s="20">
        <f t="shared" ref="G245:H245" si="105">G246</f>
        <v>5.0999999999999996</v>
      </c>
      <c r="H245" s="20">
        <f t="shared" si="105"/>
        <v>5.0999999999999996</v>
      </c>
    </row>
    <row r="246" spans="1:11" ht="62.4" x14ac:dyDescent="0.25">
      <c r="A246" s="21" t="s">
        <v>522</v>
      </c>
      <c r="B246" s="19" t="s">
        <v>111</v>
      </c>
      <c r="C246" s="19" t="s">
        <v>38</v>
      </c>
      <c r="D246" s="19" t="s">
        <v>5</v>
      </c>
      <c r="E246" s="19" t="s">
        <v>80</v>
      </c>
      <c r="F246" s="20">
        <v>5.0999999999999996</v>
      </c>
      <c r="G246" s="20">
        <v>5.0999999999999996</v>
      </c>
      <c r="H246" s="20">
        <v>5.0999999999999996</v>
      </c>
    </row>
    <row r="247" spans="1:11" ht="62.4" x14ac:dyDescent="0.25">
      <c r="A247" s="18" t="s">
        <v>112</v>
      </c>
      <c r="B247" s="19" t="s">
        <v>113</v>
      </c>
      <c r="C247" s="19"/>
      <c r="D247" s="19"/>
      <c r="E247" s="19"/>
      <c r="F247" s="20">
        <f>F248+F249</f>
        <v>930</v>
      </c>
      <c r="G247" s="20">
        <f t="shared" ref="G247:H247" si="106">G248+G249</f>
        <v>385</v>
      </c>
      <c r="H247" s="20">
        <f t="shared" si="106"/>
        <v>385</v>
      </c>
    </row>
    <row r="248" spans="1:11" ht="93.6" x14ac:dyDescent="0.25">
      <c r="A248" s="47" t="s">
        <v>946</v>
      </c>
      <c r="B248" s="19" t="s">
        <v>113</v>
      </c>
      <c r="C248" s="19" t="s">
        <v>35</v>
      </c>
      <c r="D248" s="19" t="s">
        <v>5</v>
      </c>
      <c r="E248" s="19" t="s">
        <v>80</v>
      </c>
      <c r="F248" s="20">
        <v>695.2</v>
      </c>
      <c r="G248" s="20">
        <v>0</v>
      </c>
      <c r="H248" s="20">
        <v>0</v>
      </c>
    </row>
    <row r="249" spans="1:11" ht="78" x14ac:dyDescent="0.25">
      <c r="A249" s="21" t="s">
        <v>523</v>
      </c>
      <c r="B249" s="19" t="s">
        <v>113</v>
      </c>
      <c r="C249" s="19" t="s">
        <v>38</v>
      </c>
      <c r="D249" s="19" t="s">
        <v>5</v>
      </c>
      <c r="E249" s="19" t="s">
        <v>80</v>
      </c>
      <c r="F249" s="20">
        <v>234.8</v>
      </c>
      <c r="G249" s="20">
        <v>385</v>
      </c>
      <c r="H249" s="20">
        <v>385</v>
      </c>
      <c r="I249" s="22"/>
      <c r="J249" s="22"/>
      <c r="K249" s="22"/>
    </row>
    <row r="250" spans="1:11" ht="62.4" x14ac:dyDescent="0.25">
      <c r="A250" s="18" t="s">
        <v>114</v>
      </c>
      <c r="B250" s="19" t="s">
        <v>115</v>
      </c>
      <c r="C250" s="19"/>
      <c r="D250" s="19"/>
      <c r="E250" s="19"/>
      <c r="F250" s="20">
        <f>F251+F252</f>
        <v>1900</v>
      </c>
      <c r="G250" s="20">
        <f t="shared" ref="G250:H250" si="107">G251+G252</f>
        <v>600</v>
      </c>
      <c r="H250" s="20">
        <f t="shared" si="107"/>
        <v>600</v>
      </c>
    </row>
    <row r="251" spans="1:11" ht="93.6" x14ac:dyDescent="0.25">
      <c r="A251" s="47" t="s">
        <v>947</v>
      </c>
      <c r="B251" s="19" t="s">
        <v>115</v>
      </c>
      <c r="C251" s="19" t="s">
        <v>35</v>
      </c>
      <c r="D251" s="19" t="s">
        <v>5</v>
      </c>
      <c r="E251" s="19" t="s">
        <v>80</v>
      </c>
      <c r="F251" s="20">
        <v>1672.7</v>
      </c>
      <c r="G251" s="20">
        <v>0</v>
      </c>
      <c r="H251" s="20">
        <v>0</v>
      </c>
    </row>
    <row r="252" spans="1:11" ht="62.4" x14ac:dyDescent="0.25">
      <c r="A252" s="21" t="s">
        <v>524</v>
      </c>
      <c r="B252" s="19" t="s">
        <v>115</v>
      </c>
      <c r="C252" s="19" t="s">
        <v>38</v>
      </c>
      <c r="D252" s="19" t="s">
        <v>5</v>
      </c>
      <c r="E252" s="19" t="s">
        <v>80</v>
      </c>
      <c r="F252" s="20">
        <v>227.3</v>
      </c>
      <c r="G252" s="20">
        <v>600</v>
      </c>
      <c r="H252" s="20">
        <v>600</v>
      </c>
    </row>
    <row r="253" spans="1:11" ht="46.8" x14ac:dyDescent="0.25">
      <c r="A253" s="23" t="s">
        <v>860</v>
      </c>
      <c r="B253" s="19" t="s">
        <v>861</v>
      </c>
      <c r="C253" s="19"/>
      <c r="D253" s="19"/>
      <c r="E253" s="19"/>
      <c r="F253" s="20">
        <f>F254+F255</f>
        <v>243.60000000000002</v>
      </c>
      <c r="G253" s="20">
        <f t="shared" ref="G253:H253" si="108">G255</f>
        <v>0</v>
      </c>
      <c r="H253" s="20">
        <f t="shared" si="108"/>
        <v>0</v>
      </c>
    </row>
    <row r="254" spans="1:11" ht="78" x14ac:dyDescent="0.25">
      <c r="A254" s="23" t="s">
        <v>948</v>
      </c>
      <c r="B254" s="19" t="s">
        <v>861</v>
      </c>
      <c r="C254" s="19" t="s">
        <v>35</v>
      </c>
      <c r="D254" s="19" t="s">
        <v>5</v>
      </c>
      <c r="E254" s="19" t="s">
        <v>80</v>
      </c>
      <c r="F254" s="20">
        <v>78.8</v>
      </c>
      <c r="G254" s="20">
        <v>0</v>
      </c>
      <c r="H254" s="20">
        <v>0</v>
      </c>
    </row>
    <row r="255" spans="1:11" ht="62.4" x14ac:dyDescent="0.25">
      <c r="A255" s="21" t="s">
        <v>862</v>
      </c>
      <c r="B255" s="19" t="s">
        <v>861</v>
      </c>
      <c r="C255" s="19" t="s">
        <v>38</v>
      </c>
      <c r="D255" s="19" t="s">
        <v>5</v>
      </c>
      <c r="E255" s="19" t="s">
        <v>80</v>
      </c>
      <c r="F255" s="20">
        <v>164.8</v>
      </c>
      <c r="G255" s="20">
        <v>0</v>
      </c>
      <c r="H255" s="20">
        <v>0</v>
      </c>
    </row>
    <row r="256" spans="1:11" ht="15.6" x14ac:dyDescent="0.25">
      <c r="A256" s="21" t="s">
        <v>116</v>
      </c>
      <c r="B256" s="19" t="s">
        <v>117</v>
      </c>
      <c r="C256" s="19"/>
      <c r="D256" s="19"/>
      <c r="E256" s="19"/>
      <c r="F256" s="20">
        <f>F257</f>
        <v>410</v>
      </c>
      <c r="G256" s="20">
        <f t="shared" ref="G256:H256" si="109">G257</f>
        <v>350</v>
      </c>
      <c r="H256" s="20">
        <f t="shared" si="109"/>
        <v>350</v>
      </c>
    </row>
    <row r="257" spans="1:8" ht="31.2" x14ac:dyDescent="0.25">
      <c r="A257" s="21" t="s">
        <v>525</v>
      </c>
      <c r="B257" s="19" t="s">
        <v>117</v>
      </c>
      <c r="C257" s="19" t="s">
        <v>7</v>
      </c>
      <c r="D257" s="19" t="s">
        <v>5</v>
      </c>
      <c r="E257" s="19" t="s">
        <v>22</v>
      </c>
      <c r="F257" s="20">
        <v>410</v>
      </c>
      <c r="G257" s="20">
        <v>350</v>
      </c>
      <c r="H257" s="20">
        <v>350</v>
      </c>
    </row>
    <row r="258" spans="1:8" ht="31.2" x14ac:dyDescent="0.25">
      <c r="A258" s="21" t="s">
        <v>118</v>
      </c>
      <c r="B258" s="19" t="s">
        <v>119</v>
      </c>
      <c r="C258" s="19"/>
      <c r="D258" s="19"/>
      <c r="E258" s="19"/>
      <c r="F258" s="20">
        <f>F259+F260</f>
        <v>2422.9</v>
      </c>
      <c r="G258" s="20">
        <f t="shared" ref="G258:H258" si="110">G259+G260</f>
        <v>2743.1</v>
      </c>
      <c r="H258" s="20">
        <f t="shared" si="110"/>
        <v>2852.8</v>
      </c>
    </row>
    <row r="259" spans="1:8" ht="46.8" x14ac:dyDescent="0.25">
      <c r="A259" s="21" t="s">
        <v>526</v>
      </c>
      <c r="B259" s="19" t="s">
        <v>119</v>
      </c>
      <c r="C259" s="19" t="s">
        <v>38</v>
      </c>
      <c r="D259" s="19" t="s">
        <v>5</v>
      </c>
      <c r="E259" s="19" t="s">
        <v>22</v>
      </c>
      <c r="F259" s="20">
        <v>37</v>
      </c>
      <c r="G259" s="20">
        <v>37</v>
      </c>
      <c r="H259" s="20">
        <v>37</v>
      </c>
    </row>
    <row r="260" spans="1:8" ht="46.8" x14ac:dyDescent="0.25">
      <c r="A260" s="21" t="s">
        <v>527</v>
      </c>
      <c r="B260" s="19" t="s">
        <v>119</v>
      </c>
      <c r="C260" s="19" t="s">
        <v>7</v>
      </c>
      <c r="D260" s="19" t="s">
        <v>5</v>
      </c>
      <c r="E260" s="19" t="s">
        <v>22</v>
      </c>
      <c r="F260" s="20">
        <v>2385.9</v>
      </c>
      <c r="G260" s="20">
        <v>2706.1</v>
      </c>
      <c r="H260" s="20">
        <v>2815.8</v>
      </c>
    </row>
    <row r="261" spans="1:8" ht="31.2" x14ac:dyDescent="0.25">
      <c r="A261" s="21" t="s">
        <v>120</v>
      </c>
      <c r="B261" s="19" t="s">
        <v>121</v>
      </c>
      <c r="C261" s="19"/>
      <c r="D261" s="19"/>
      <c r="E261" s="19"/>
      <c r="F261" s="20">
        <f>F262+F263</f>
        <v>19767</v>
      </c>
      <c r="G261" s="20">
        <f t="shared" ref="G261:H261" si="111">G262+G263</f>
        <v>19444.2</v>
      </c>
      <c r="H261" s="20">
        <f t="shared" si="111"/>
        <v>18939.3</v>
      </c>
    </row>
    <row r="262" spans="1:8" ht="46.8" x14ac:dyDescent="0.25">
      <c r="A262" s="21" t="s">
        <v>528</v>
      </c>
      <c r="B262" s="19" t="s">
        <v>121</v>
      </c>
      <c r="C262" s="19" t="s">
        <v>38</v>
      </c>
      <c r="D262" s="19" t="s">
        <v>5</v>
      </c>
      <c r="E262" s="19" t="s">
        <v>22</v>
      </c>
      <c r="F262" s="20">
        <v>50.6</v>
      </c>
      <c r="G262" s="20">
        <v>70</v>
      </c>
      <c r="H262" s="20">
        <v>70</v>
      </c>
    </row>
    <row r="263" spans="1:8" ht="31.2" x14ac:dyDescent="0.25">
      <c r="A263" s="21" t="s">
        <v>529</v>
      </c>
      <c r="B263" s="19" t="s">
        <v>121</v>
      </c>
      <c r="C263" s="19" t="s">
        <v>7</v>
      </c>
      <c r="D263" s="19" t="s">
        <v>5</v>
      </c>
      <c r="E263" s="19" t="s">
        <v>22</v>
      </c>
      <c r="F263" s="20">
        <v>19716.400000000001</v>
      </c>
      <c r="G263" s="20">
        <v>19374.2</v>
      </c>
      <c r="H263" s="20">
        <v>18869.3</v>
      </c>
    </row>
    <row r="264" spans="1:8" ht="15.6" x14ac:dyDescent="0.25">
      <c r="A264" s="21" t="s">
        <v>422</v>
      </c>
      <c r="B264" s="28" t="s">
        <v>530</v>
      </c>
      <c r="C264" s="19"/>
      <c r="D264" s="19"/>
      <c r="E264" s="19"/>
      <c r="F264" s="20">
        <f>F265+F267+F269</f>
        <v>435.7</v>
      </c>
      <c r="G264" s="20">
        <f t="shared" ref="G264:H264" si="112">G265+G267+G269</f>
        <v>0</v>
      </c>
      <c r="H264" s="20">
        <f t="shared" si="112"/>
        <v>0</v>
      </c>
    </row>
    <row r="265" spans="1:8" ht="15.6" x14ac:dyDescent="0.25">
      <c r="A265" s="21" t="s">
        <v>122</v>
      </c>
      <c r="B265" s="19" t="s">
        <v>123</v>
      </c>
      <c r="C265" s="19"/>
      <c r="D265" s="19"/>
      <c r="E265" s="19"/>
      <c r="F265" s="20">
        <f>F266</f>
        <v>135</v>
      </c>
      <c r="G265" s="20">
        <f t="shared" ref="G265:H265" si="113">G266</f>
        <v>0</v>
      </c>
      <c r="H265" s="20">
        <f t="shared" si="113"/>
        <v>0</v>
      </c>
    </row>
    <row r="266" spans="1:8" ht="31.2" x14ac:dyDescent="0.25">
      <c r="A266" s="21" t="s">
        <v>531</v>
      </c>
      <c r="B266" s="19" t="s">
        <v>123</v>
      </c>
      <c r="C266" s="19" t="s">
        <v>12</v>
      </c>
      <c r="D266" s="19" t="s">
        <v>5</v>
      </c>
      <c r="E266" s="19" t="s">
        <v>80</v>
      </c>
      <c r="F266" s="20">
        <v>135</v>
      </c>
      <c r="G266" s="20">
        <v>0</v>
      </c>
      <c r="H266" s="20">
        <v>0</v>
      </c>
    </row>
    <row r="267" spans="1:8" ht="15.6" x14ac:dyDescent="0.25">
      <c r="A267" s="21" t="s">
        <v>124</v>
      </c>
      <c r="B267" s="19" t="s">
        <v>125</v>
      </c>
      <c r="C267" s="19"/>
      <c r="D267" s="19"/>
      <c r="E267" s="19"/>
      <c r="F267" s="20">
        <f>F268</f>
        <v>150.69999999999999</v>
      </c>
      <c r="G267" s="20">
        <f t="shared" ref="G267:H267" si="114">G268</f>
        <v>0</v>
      </c>
      <c r="H267" s="20">
        <f t="shared" si="114"/>
        <v>0</v>
      </c>
    </row>
    <row r="268" spans="1:8" ht="31.2" x14ac:dyDescent="0.25">
      <c r="A268" s="21" t="s">
        <v>532</v>
      </c>
      <c r="B268" s="19" t="s">
        <v>125</v>
      </c>
      <c r="C268" s="19" t="s">
        <v>12</v>
      </c>
      <c r="D268" s="19" t="s">
        <v>5</v>
      </c>
      <c r="E268" s="19" t="s">
        <v>80</v>
      </c>
      <c r="F268" s="20">
        <v>150.69999999999999</v>
      </c>
      <c r="G268" s="20">
        <v>0</v>
      </c>
      <c r="H268" s="20">
        <v>0</v>
      </c>
    </row>
    <row r="269" spans="1:8" ht="15.6" x14ac:dyDescent="0.25">
      <c r="A269" s="21" t="s">
        <v>126</v>
      </c>
      <c r="B269" s="19" t="s">
        <v>127</v>
      </c>
      <c r="C269" s="19"/>
      <c r="D269" s="19"/>
      <c r="E269" s="19"/>
      <c r="F269" s="20">
        <f>F270</f>
        <v>150</v>
      </c>
      <c r="G269" s="20">
        <f t="shared" ref="G269:H269" si="115">G270</f>
        <v>0</v>
      </c>
      <c r="H269" s="20">
        <f t="shared" si="115"/>
        <v>0</v>
      </c>
    </row>
    <row r="270" spans="1:8" ht="31.2" x14ac:dyDescent="0.25">
      <c r="A270" s="21" t="s">
        <v>533</v>
      </c>
      <c r="B270" s="19" t="s">
        <v>127</v>
      </c>
      <c r="C270" s="19" t="s">
        <v>12</v>
      </c>
      <c r="D270" s="19" t="s">
        <v>5</v>
      </c>
      <c r="E270" s="19" t="s">
        <v>80</v>
      </c>
      <c r="F270" s="20">
        <v>150</v>
      </c>
      <c r="G270" s="20">
        <v>0</v>
      </c>
      <c r="H270" s="20">
        <v>0</v>
      </c>
    </row>
    <row r="271" spans="1:8" ht="31.2" x14ac:dyDescent="0.25">
      <c r="A271" s="21" t="s">
        <v>919</v>
      </c>
      <c r="B271" s="28" t="s">
        <v>534</v>
      </c>
      <c r="C271" s="19"/>
      <c r="D271" s="19"/>
      <c r="E271" s="19"/>
      <c r="F271" s="20">
        <f>F272</f>
        <v>40282.800000000003</v>
      </c>
      <c r="G271" s="20">
        <f t="shared" ref="G271:H271" si="116">G272</f>
        <v>37384.6</v>
      </c>
      <c r="H271" s="20">
        <f t="shared" si="116"/>
        <v>38525.300000000003</v>
      </c>
    </row>
    <row r="272" spans="1:8" ht="15.6" x14ac:dyDescent="0.25">
      <c r="A272" s="21" t="s">
        <v>128</v>
      </c>
      <c r="B272" s="19" t="s">
        <v>129</v>
      </c>
      <c r="C272" s="19"/>
      <c r="D272" s="19"/>
      <c r="E272" s="19"/>
      <c r="F272" s="20">
        <f>F273</f>
        <v>40282.800000000003</v>
      </c>
      <c r="G272" s="20">
        <f t="shared" ref="G272:H272" si="117">G273</f>
        <v>37384.6</v>
      </c>
      <c r="H272" s="20">
        <f t="shared" si="117"/>
        <v>38525.300000000003</v>
      </c>
    </row>
    <row r="273" spans="1:8" ht="31.2" x14ac:dyDescent="0.25">
      <c r="A273" s="21" t="s">
        <v>535</v>
      </c>
      <c r="B273" s="19" t="s">
        <v>129</v>
      </c>
      <c r="C273" s="19" t="s">
        <v>12</v>
      </c>
      <c r="D273" s="19" t="s">
        <v>5</v>
      </c>
      <c r="E273" s="19" t="s">
        <v>11</v>
      </c>
      <c r="F273" s="20">
        <v>40282.800000000003</v>
      </c>
      <c r="G273" s="20">
        <v>37384.6</v>
      </c>
      <c r="H273" s="20">
        <v>38525.300000000003</v>
      </c>
    </row>
    <row r="274" spans="1:8" ht="15.6" x14ac:dyDescent="0.25">
      <c r="A274" s="21" t="s">
        <v>579</v>
      </c>
      <c r="B274" s="28" t="s">
        <v>536</v>
      </c>
      <c r="C274" s="19"/>
      <c r="D274" s="19"/>
      <c r="E274" s="19"/>
      <c r="F274" s="20">
        <f>F275+F277</f>
        <v>1343.4</v>
      </c>
      <c r="G274" s="20">
        <f t="shared" ref="G274:H274" si="118">G275+G277</f>
        <v>110.5</v>
      </c>
      <c r="H274" s="20">
        <f t="shared" si="118"/>
        <v>110.5</v>
      </c>
    </row>
    <row r="275" spans="1:8" ht="31.2" x14ac:dyDescent="0.25">
      <c r="A275" s="21" t="s">
        <v>130</v>
      </c>
      <c r="B275" s="19" t="s">
        <v>131</v>
      </c>
      <c r="C275" s="19"/>
      <c r="D275" s="19"/>
      <c r="E275" s="19"/>
      <c r="F275" s="20">
        <f>F276</f>
        <v>732</v>
      </c>
      <c r="G275" s="20">
        <f t="shared" ref="G275:H275" si="119">G276</f>
        <v>110.5</v>
      </c>
      <c r="H275" s="20">
        <f t="shared" si="119"/>
        <v>110.5</v>
      </c>
    </row>
    <row r="276" spans="1:8" ht="46.8" x14ac:dyDescent="0.25">
      <c r="A276" s="23" t="s">
        <v>537</v>
      </c>
      <c r="B276" s="19" t="s">
        <v>131</v>
      </c>
      <c r="C276" s="19" t="s">
        <v>12</v>
      </c>
      <c r="D276" s="19" t="s">
        <v>5</v>
      </c>
      <c r="E276" s="19" t="s">
        <v>80</v>
      </c>
      <c r="F276" s="20">
        <v>732</v>
      </c>
      <c r="G276" s="20">
        <v>110.5</v>
      </c>
      <c r="H276" s="20">
        <v>110.5</v>
      </c>
    </row>
    <row r="277" spans="1:8" ht="15.6" x14ac:dyDescent="0.25">
      <c r="A277" s="23" t="s">
        <v>950</v>
      </c>
      <c r="B277" s="19" t="s">
        <v>949</v>
      </c>
      <c r="C277" s="19"/>
      <c r="D277" s="19"/>
      <c r="E277" s="19"/>
      <c r="F277" s="20">
        <f>F278+F279</f>
        <v>611.4</v>
      </c>
      <c r="G277" s="20">
        <f t="shared" ref="G277:H277" si="120">G278+G279</f>
        <v>0</v>
      </c>
      <c r="H277" s="20">
        <f t="shared" si="120"/>
        <v>0</v>
      </c>
    </row>
    <row r="278" spans="1:8" ht="31.2" x14ac:dyDescent="0.25">
      <c r="A278" s="23" t="s">
        <v>951</v>
      </c>
      <c r="B278" s="19" t="s">
        <v>949</v>
      </c>
      <c r="C278" s="19" t="s">
        <v>12</v>
      </c>
      <c r="D278" s="19" t="s">
        <v>5</v>
      </c>
      <c r="E278" s="19" t="s">
        <v>11</v>
      </c>
      <c r="F278" s="20">
        <v>492.1</v>
      </c>
      <c r="G278" s="20">
        <v>0</v>
      </c>
      <c r="H278" s="20">
        <v>0</v>
      </c>
    </row>
    <row r="279" spans="1:8" ht="31.2" x14ac:dyDescent="0.25">
      <c r="A279" s="23" t="s">
        <v>951</v>
      </c>
      <c r="B279" s="19" t="s">
        <v>949</v>
      </c>
      <c r="C279" s="19" t="s">
        <v>12</v>
      </c>
      <c r="D279" s="19" t="s">
        <v>5</v>
      </c>
      <c r="E279" s="19" t="s">
        <v>80</v>
      </c>
      <c r="F279" s="20">
        <v>119.3</v>
      </c>
      <c r="G279" s="20">
        <v>0</v>
      </c>
      <c r="H279" s="20">
        <v>0</v>
      </c>
    </row>
    <row r="280" spans="1:8" ht="15.6" x14ac:dyDescent="0.25">
      <c r="A280" s="21" t="s">
        <v>580</v>
      </c>
      <c r="B280" s="28" t="s">
        <v>538</v>
      </c>
      <c r="C280" s="19"/>
      <c r="D280" s="19"/>
      <c r="E280" s="19"/>
      <c r="F280" s="20">
        <f>F281+F283+F285</f>
        <v>415.5</v>
      </c>
      <c r="G280" s="20">
        <f t="shared" ref="G280:H280" si="121">G281+G283+G285</f>
        <v>188.5</v>
      </c>
      <c r="H280" s="20">
        <f t="shared" si="121"/>
        <v>188.5</v>
      </c>
    </row>
    <row r="281" spans="1:8" ht="15.6" x14ac:dyDescent="0.25">
      <c r="A281" s="21" t="s">
        <v>132</v>
      </c>
      <c r="B281" s="19" t="s">
        <v>133</v>
      </c>
      <c r="C281" s="19"/>
      <c r="D281" s="19"/>
      <c r="E281" s="19"/>
      <c r="F281" s="20">
        <f>F282</f>
        <v>3.5</v>
      </c>
      <c r="G281" s="20">
        <f t="shared" ref="G281:H281" si="122">G282</f>
        <v>3.5</v>
      </c>
      <c r="H281" s="20">
        <f t="shared" si="122"/>
        <v>3.5</v>
      </c>
    </row>
    <row r="282" spans="1:8" ht="15.6" x14ac:dyDescent="0.25">
      <c r="A282" s="23" t="s">
        <v>539</v>
      </c>
      <c r="B282" s="19" t="s">
        <v>133</v>
      </c>
      <c r="C282" s="19" t="s">
        <v>25</v>
      </c>
      <c r="D282" s="19" t="s">
        <v>5</v>
      </c>
      <c r="E282" s="19" t="s">
        <v>80</v>
      </c>
      <c r="F282" s="20">
        <v>3.5</v>
      </c>
      <c r="G282" s="20">
        <v>3.5</v>
      </c>
      <c r="H282" s="20">
        <v>3.5</v>
      </c>
    </row>
    <row r="283" spans="1:8" ht="31.2" x14ac:dyDescent="0.25">
      <c r="A283" s="21" t="s">
        <v>134</v>
      </c>
      <c r="B283" s="19" t="s">
        <v>135</v>
      </c>
      <c r="C283" s="19"/>
      <c r="D283" s="19"/>
      <c r="E283" s="19"/>
      <c r="F283" s="20">
        <f>F284</f>
        <v>381</v>
      </c>
      <c r="G283" s="20">
        <f t="shared" ref="G283:H283" si="123">G284</f>
        <v>140</v>
      </c>
      <c r="H283" s="20">
        <f t="shared" si="123"/>
        <v>140</v>
      </c>
    </row>
    <row r="284" spans="1:8" ht="46.8" x14ac:dyDescent="0.25">
      <c r="A284" s="21" t="s">
        <v>540</v>
      </c>
      <c r="B284" s="19" t="s">
        <v>135</v>
      </c>
      <c r="C284" s="19" t="s">
        <v>25</v>
      </c>
      <c r="D284" s="19" t="s">
        <v>5</v>
      </c>
      <c r="E284" s="19" t="s">
        <v>6</v>
      </c>
      <c r="F284" s="20">
        <v>381</v>
      </c>
      <c r="G284" s="20">
        <v>140</v>
      </c>
      <c r="H284" s="20">
        <v>140</v>
      </c>
    </row>
    <row r="285" spans="1:8" ht="15.6" x14ac:dyDescent="0.25">
      <c r="A285" s="21" t="s">
        <v>128</v>
      </c>
      <c r="B285" s="19" t="s">
        <v>136</v>
      </c>
      <c r="C285" s="19"/>
      <c r="D285" s="19"/>
      <c r="E285" s="19"/>
      <c r="F285" s="20">
        <f>F286</f>
        <v>31</v>
      </c>
      <c r="G285" s="20">
        <f t="shared" ref="G285:H285" si="124">G286</f>
        <v>45</v>
      </c>
      <c r="H285" s="20">
        <f t="shared" si="124"/>
        <v>45</v>
      </c>
    </row>
    <row r="286" spans="1:8" ht="31.2" x14ac:dyDescent="0.25">
      <c r="A286" s="23" t="s">
        <v>541</v>
      </c>
      <c r="B286" s="19" t="s">
        <v>136</v>
      </c>
      <c r="C286" s="19" t="s">
        <v>25</v>
      </c>
      <c r="D286" s="19" t="s">
        <v>5</v>
      </c>
      <c r="E286" s="19" t="s">
        <v>11</v>
      </c>
      <c r="F286" s="20">
        <v>31</v>
      </c>
      <c r="G286" s="20">
        <v>45</v>
      </c>
      <c r="H286" s="20">
        <v>45</v>
      </c>
    </row>
    <row r="287" spans="1:8" ht="15.6" x14ac:dyDescent="0.25">
      <c r="A287" s="21" t="s">
        <v>581</v>
      </c>
      <c r="B287" s="28" t="s">
        <v>542</v>
      </c>
      <c r="C287" s="19"/>
      <c r="D287" s="19"/>
      <c r="E287" s="19"/>
      <c r="F287" s="20">
        <f>F288+F290</f>
        <v>13190.7</v>
      </c>
      <c r="G287" s="20">
        <f t="shared" ref="G287:H287" si="125">G288+G290</f>
        <v>12040.4</v>
      </c>
      <c r="H287" s="20">
        <f t="shared" si="125"/>
        <v>12040.4</v>
      </c>
    </row>
    <row r="288" spans="1:8" ht="46.8" x14ac:dyDescent="0.25">
      <c r="A288" s="21" t="s">
        <v>137</v>
      </c>
      <c r="B288" s="19" t="s">
        <v>138</v>
      </c>
      <c r="C288" s="19"/>
      <c r="D288" s="19"/>
      <c r="E288" s="19"/>
      <c r="F288" s="20">
        <f>F289</f>
        <v>11815.7</v>
      </c>
      <c r="G288" s="20">
        <f t="shared" ref="G288:H288" si="126">G289</f>
        <v>10600.4</v>
      </c>
      <c r="H288" s="20">
        <f t="shared" si="126"/>
        <v>10600.4</v>
      </c>
    </row>
    <row r="289" spans="1:8" ht="62.4" x14ac:dyDescent="0.25">
      <c r="A289" s="21" t="s">
        <v>543</v>
      </c>
      <c r="B289" s="19" t="s">
        <v>138</v>
      </c>
      <c r="C289" s="19" t="s">
        <v>7</v>
      </c>
      <c r="D289" s="19" t="s">
        <v>5</v>
      </c>
      <c r="E289" s="19" t="s">
        <v>22</v>
      </c>
      <c r="F289" s="20">
        <v>11815.7</v>
      </c>
      <c r="G289" s="20">
        <v>10600.4</v>
      </c>
      <c r="H289" s="20">
        <v>10600.4</v>
      </c>
    </row>
    <row r="290" spans="1:8" ht="15.6" x14ac:dyDescent="0.25">
      <c r="A290" s="21" t="s">
        <v>116</v>
      </c>
      <c r="B290" s="19" t="s">
        <v>139</v>
      </c>
      <c r="C290" s="19"/>
      <c r="D290" s="19"/>
      <c r="E290" s="19"/>
      <c r="F290" s="20">
        <f>F291</f>
        <v>1375</v>
      </c>
      <c r="G290" s="20">
        <f t="shared" ref="G290:H290" si="127">G291</f>
        <v>1440</v>
      </c>
      <c r="H290" s="20">
        <f t="shared" si="127"/>
        <v>1440</v>
      </c>
    </row>
    <row r="291" spans="1:8" ht="31.2" x14ac:dyDescent="0.25">
      <c r="A291" s="21" t="s">
        <v>525</v>
      </c>
      <c r="B291" s="19" t="s">
        <v>139</v>
      </c>
      <c r="C291" s="19" t="s">
        <v>7</v>
      </c>
      <c r="D291" s="19" t="s">
        <v>5</v>
      </c>
      <c r="E291" s="19" t="s">
        <v>22</v>
      </c>
      <c r="F291" s="20">
        <v>1375</v>
      </c>
      <c r="G291" s="20">
        <v>1440</v>
      </c>
      <c r="H291" s="20">
        <v>1440</v>
      </c>
    </row>
    <row r="292" spans="1:8" ht="15.6" x14ac:dyDescent="0.25">
      <c r="A292" s="21" t="s">
        <v>418</v>
      </c>
      <c r="B292" s="28" t="s">
        <v>544</v>
      </c>
      <c r="C292" s="19"/>
      <c r="D292" s="19"/>
      <c r="E292" s="19"/>
      <c r="F292" s="20">
        <f>F293+F297+F301</f>
        <v>69460.3</v>
      </c>
      <c r="G292" s="20">
        <f t="shared" ref="G292:H292" si="128">G293+G297+G301</f>
        <v>57524.7</v>
      </c>
      <c r="H292" s="20">
        <f t="shared" si="128"/>
        <v>58454.1</v>
      </c>
    </row>
    <row r="293" spans="1:8" ht="31.2" x14ac:dyDescent="0.25">
      <c r="A293" s="21" t="s">
        <v>134</v>
      </c>
      <c r="B293" s="19" t="s">
        <v>140</v>
      </c>
      <c r="C293" s="19"/>
      <c r="D293" s="19"/>
      <c r="E293" s="19"/>
      <c r="F293" s="20">
        <f>F294+F295+F296</f>
        <v>37588.800000000003</v>
      </c>
      <c r="G293" s="20">
        <f t="shared" ref="G293:H293" si="129">G294+G295</f>
        <v>29240.5</v>
      </c>
      <c r="H293" s="20">
        <f t="shared" si="129"/>
        <v>29305.5</v>
      </c>
    </row>
    <row r="294" spans="1:8" ht="78" x14ac:dyDescent="0.25">
      <c r="A294" s="21" t="s">
        <v>545</v>
      </c>
      <c r="B294" s="19" t="s">
        <v>140</v>
      </c>
      <c r="C294" s="19" t="s">
        <v>35</v>
      </c>
      <c r="D294" s="19" t="s">
        <v>5</v>
      </c>
      <c r="E294" s="19" t="s">
        <v>6</v>
      </c>
      <c r="F294" s="20">
        <v>27515.7</v>
      </c>
      <c r="G294" s="20">
        <v>23199</v>
      </c>
      <c r="H294" s="20">
        <v>23199</v>
      </c>
    </row>
    <row r="295" spans="1:8" ht="46.8" x14ac:dyDescent="0.25">
      <c r="A295" s="21" t="s">
        <v>546</v>
      </c>
      <c r="B295" s="19" t="s">
        <v>140</v>
      </c>
      <c r="C295" s="19" t="s">
        <v>38</v>
      </c>
      <c r="D295" s="19" t="s">
        <v>5</v>
      </c>
      <c r="E295" s="19" t="s">
        <v>6</v>
      </c>
      <c r="F295" s="20">
        <v>10070.6</v>
      </c>
      <c r="G295" s="20">
        <v>6041.5</v>
      </c>
      <c r="H295" s="20">
        <v>6106.5</v>
      </c>
    </row>
    <row r="296" spans="1:8" ht="46.8" x14ac:dyDescent="0.25">
      <c r="A296" s="23" t="s">
        <v>540</v>
      </c>
      <c r="B296" s="19" t="s">
        <v>140</v>
      </c>
      <c r="C296" s="19" t="s">
        <v>25</v>
      </c>
      <c r="D296" s="19" t="s">
        <v>5</v>
      </c>
      <c r="E296" s="19" t="s">
        <v>6</v>
      </c>
      <c r="F296" s="20">
        <v>2.5</v>
      </c>
      <c r="G296" s="20">
        <v>0</v>
      </c>
      <c r="H296" s="20">
        <v>0</v>
      </c>
    </row>
    <row r="297" spans="1:8" ht="15.6" x14ac:dyDescent="0.25">
      <c r="A297" s="21" t="s">
        <v>128</v>
      </c>
      <c r="B297" s="19" t="s">
        <v>141</v>
      </c>
      <c r="C297" s="19"/>
      <c r="D297" s="19"/>
      <c r="E297" s="19"/>
      <c r="F297" s="20">
        <f>F298+F299+F300</f>
        <v>30221.5</v>
      </c>
      <c r="G297" s="20">
        <f t="shared" ref="G297:H297" si="130">G298+G299+G300</f>
        <v>28284.199999999997</v>
      </c>
      <c r="H297" s="20">
        <f t="shared" si="130"/>
        <v>29148.6</v>
      </c>
    </row>
    <row r="298" spans="1:8" ht="46.8" x14ac:dyDescent="0.25">
      <c r="A298" s="21" t="s">
        <v>547</v>
      </c>
      <c r="B298" s="19" t="s">
        <v>141</v>
      </c>
      <c r="C298" s="19" t="s">
        <v>35</v>
      </c>
      <c r="D298" s="19" t="s">
        <v>5</v>
      </c>
      <c r="E298" s="19" t="s">
        <v>11</v>
      </c>
      <c r="F298" s="20">
        <v>26430.7</v>
      </c>
      <c r="G298" s="20">
        <v>21424.1</v>
      </c>
      <c r="H298" s="20">
        <v>21424.1</v>
      </c>
    </row>
    <row r="299" spans="1:8" ht="31.2" x14ac:dyDescent="0.25">
      <c r="A299" s="21" t="s">
        <v>548</v>
      </c>
      <c r="B299" s="19" t="s">
        <v>141</v>
      </c>
      <c r="C299" s="19" t="s">
        <v>38</v>
      </c>
      <c r="D299" s="19" t="s">
        <v>5</v>
      </c>
      <c r="E299" s="19" t="s">
        <v>11</v>
      </c>
      <c r="F299" s="20">
        <v>3790.2</v>
      </c>
      <c r="G299" s="20">
        <v>6860.1</v>
      </c>
      <c r="H299" s="20">
        <v>7724.5</v>
      </c>
    </row>
    <row r="300" spans="1:8" ht="31.2" x14ac:dyDescent="0.25">
      <c r="A300" s="23" t="s">
        <v>541</v>
      </c>
      <c r="B300" s="19" t="s">
        <v>141</v>
      </c>
      <c r="C300" s="19" t="s">
        <v>25</v>
      </c>
      <c r="D300" s="19" t="s">
        <v>5</v>
      </c>
      <c r="E300" s="19" t="s">
        <v>11</v>
      </c>
      <c r="F300" s="20">
        <v>0.6</v>
      </c>
      <c r="G300" s="20">
        <v>0</v>
      </c>
      <c r="H300" s="20">
        <v>0</v>
      </c>
    </row>
    <row r="301" spans="1:8" ht="46.8" x14ac:dyDescent="0.25">
      <c r="A301" s="21" t="s">
        <v>857</v>
      </c>
      <c r="B301" s="19" t="s">
        <v>858</v>
      </c>
      <c r="C301" s="19"/>
      <c r="D301" s="19"/>
      <c r="E301" s="19"/>
      <c r="F301" s="20">
        <f>F302</f>
        <v>1650</v>
      </c>
      <c r="G301" s="20">
        <f t="shared" ref="G301:H301" si="131">G302</f>
        <v>0</v>
      </c>
      <c r="H301" s="20">
        <f t="shared" si="131"/>
        <v>0</v>
      </c>
    </row>
    <row r="302" spans="1:8" ht="62.4" x14ac:dyDescent="0.25">
      <c r="A302" s="21" t="s">
        <v>859</v>
      </c>
      <c r="B302" s="19" t="s">
        <v>858</v>
      </c>
      <c r="C302" s="19" t="s">
        <v>38</v>
      </c>
      <c r="D302" s="19" t="s">
        <v>5</v>
      </c>
      <c r="E302" s="19" t="s">
        <v>6</v>
      </c>
      <c r="F302" s="20">
        <v>1650</v>
      </c>
      <c r="G302" s="20">
        <v>0</v>
      </c>
      <c r="H302" s="20">
        <v>0</v>
      </c>
    </row>
    <row r="303" spans="1:8" ht="15.6" x14ac:dyDescent="0.25">
      <c r="A303" s="21" t="s">
        <v>582</v>
      </c>
      <c r="B303" s="28" t="s">
        <v>549</v>
      </c>
      <c r="C303" s="19"/>
      <c r="D303" s="19"/>
      <c r="E303" s="19"/>
      <c r="F303" s="20">
        <f>F304+F307</f>
        <v>1237.7</v>
      </c>
      <c r="G303" s="20">
        <f t="shared" ref="G303:H303" si="132">G304+G307</f>
        <v>1252.4000000000001</v>
      </c>
      <c r="H303" s="20">
        <f t="shared" si="132"/>
        <v>1298.9000000000001</v>
      </c>
    </row>
    <row r="304" spans="1:8" ht="15.6" x14ac:dyDescent="0.25">
      <c r="A304" s="21" t="s">
        <v>86</v>
      </c>
      <c r="B304" s="19" t="s">
        <v>142</v>
      </c>
      <c r="C304" s="19"/>
      <c r="D304" s="19"/>
      <c r="E304" s="19"/>
      <c r="F304" s="20">
        <f>F305+F306</f>
        <v>120</v>
      </c>
      <c r="G304" s="20">
        <f t="shared" ref="G304:H304" si="133">G305+G306</f>
        <v>90</v>
      </c>
      <c r="H304" s="20">
        <f t="shared" si="133"/>
        <v>90</v>
      </c>
    </row>
    <row r="305" spans="1:11" ht="15.6" x14ac:dyDescent="0.25">
      <c r="A305" s="21" t="s">
        <v>550</v>
      </c>
      <c r="B305" s="19" t="s">
        <v>142</v>
      </c>
      <c r="C305" s="19" t="s">
        <v>7</v>
      </c>
      <c r="D305" s="19" t="s">
        <v>5</v>
      </c>
      <c r="E305" s="19" t="s">
        <v>22</v>
      </c>
      <c r="F305" s="20">
        <v>0</v>
      </c>
      <c r="G305" s="20">
        <v>90</v>
      </c>
      <c r="H305" s="20">
        <v>90</v>
      </c>
    </row>
    <row r="306" spans="1:11" ht="15.6" x14ac:dyDescent="0.25">
      <c r="A306" s="21" t="s">
        <v>550</v>
      </c>
      <c r="B306" s="19" t="s">
        <v>142</v>
      </c>
      <c r="C306" s="19" t="s">
        <v>7</v>
      </c>
      <c r="D306" s="19" t="s">
        <v>5</v>
      </c>
      <c r="E306" s="19" t="s">
        <v>6</v>
      </c>
      <c r="F306" s="20">
        <v>120</v>
      </c>
      <c r="G306" s="20">
        <v>0</v>
      </c>
      <c r="H306" s="20">
        <v>0</v>
      </c>
    </row>
    <row r="307" spans="1:11" ht="46.8" x14ac:dyDescent="0.25">
      <c r="A307" s="21" t="s">
        <v>143</v>
      </c>
      <c r="B307" s="19" t="s">
        <v>144</v>
      </c>
      <c r="C307" s="19"/>
      <c r="D307" s="19"/>
      <c r="E307" s="19"/>
      <c r="F307" s="20">
        <f>F308+F309</f>
        <v>1117.7</v>
      </c>
      <c r="G307" s="20">
        <f t="shared" ref="G307:H307" si="134">G308+G309</f>
        <v>1162.4000000000001</v>
      </c>
      <c r="H307" s="20">
        <f t="shared" si="134"/>
        <v>1208.9000000000001</v>
      </c>
    </row>
    <row r="308" spans="1:11" ht="62.4" x14ac:dyDescent="0.25">
      <c r="A308" s="21" t="s">
        <v>551</v>
      </c>
      <c r="B308" s="19" t="s">
        <v>144</v>
      </c>
      <c r="C308" s="19" t="s">
        <v>38</v>
      </c>
      <c r="D308" s="19" t="s">
        <v>5</v>
      </c>
      <c r="E308" s="19" t="s">
        <v>6</v>
      </c>
      <c r="F308" s="20">
        <v>14.7</v>
      </c>
      <c r="G308" s="20">
        <v>21</v>
      </c>
      <c r="H308" s="20">
        <v>21</v>
      </c>
    </row>
    <row r="309" spans="1:11" ht="46.8" x14ac:dyDescent="0.25">
      <c r="A309" s="21" t="s">
        <v>552</v>
      </c>
      <c r="B309" s="19" t="s">
        <v>144</v>
      </c>
      <c r="C309" s="19" t="s">
        <v>7</v>
      </c>
      <c r="D309" s="19" t="s">
        <v>5</v>
      </c>
      <c r="E309" s="19" t="s">
        <v>6</v>
      </c>
      <c r="F309" s="20">
        <v>1103</v>
      </c>
      <c r="G309" s="20">
        <v>1141.4000000000001</v>
      </c>
      <c r="H309" s="20">
        <v>1187.9000000000001</v>
      </c>
    </row>
    <row r="310" spans="1:11" ht="31.2" x14ac:dyDescent="0.25">
      <c r="A310" s="15" t="s">
        <v>145</v>
      </c>
      <c r="B310" s="16" t="s">
        <v>146</v>
      </c>
      <c r="C310" s="16"/>
      <c r="D310" s="16"/>
      <c r="E310" s="16"/>
      <c r="F310" s="17">
        <f>F311</f>
        <v>75</v>
      </c>
      <c r="G310" s="17">
        <f t="shared" ref="G310:H310" si="135">G311</f>
        <v>0</v>
      </c>
      <c r="H310" s="17">
        <f t="shared" si="135"/>
        <v>0</v>
      </c>
    </row>
    <row r="311" spans="1:11" ht="15.6" x14ac:dyDescent="0.25">
      <c r="A311" s="25" t="s">
        <v>422</v>
      </c>
      <c r="B311" s="26" t="s">
        <v>553</v>
      </c>
      <c r="C311" s="26"/>
      <c r="D311" s="26"/>
      <c r="E311" s="26"/>
      <c r="F311" s="27">
        <f>F312</f>
        <v>75</v>
      </c>
      <c r="G311" s="27">
        <f t="shared" ref="G311:H312" si="136">G312</f>
        <v>0</v>
      </c>
      <c r="H311" s="27">
        <f t="shared" si="136"/>
        <v>0</v>
      </c>
    </row>
    <row r="312" spans="1:11" ht="15.6" x14ac:dyDescent="0.25">
      <c r="A312" s="21" t="s">
        <v>147</v>
      </c>
      <c r="B312" s="19" t="s">
        <v>148</v>
      </c>
      <c r="C312" s="19"/>
      <c r="D312" s="19"/>
      <c r="E312" s="19"/>
      <c r="F312" s="20">
        <f>F313</f>
        <v>75</v>
      </c>
      <c r="G312" s="20">
        <f t="shared" si="136"/>
        <v>0</v>
      </c>
      <c r="H312" s="20">
        <f t="shared" si="136"/>
        <v>0</v>
      </c>
    </row>
    <row r="313" spans="1:11" ht="31.2" x14ac:dyDescent="0.25">
      <c r="A313" s="21" t="s">
        <v>554</v>
      </c>
      <c r="B313" s="19" t="s">
        <v>148</v>
      </c>
      <c r="C313" s="19" t="s">
        <v>38</v>
      </c>
      <c r="D313" s="19" t="s">
        <v>15</v>
      </c>
      <c r="E313" s="19" t="s">
        <v>32</v>
      </c>
      <c r="F313" s="20">
        <v>75</v>
      </c>
      <c r="G313" s="20">
        <v>0</v>
      </c>
      <c r="H313" s="20">
        <v>0</v>
      </c>
    </row>
    <row r="314" spans="1:11" ht="31.2" x14ac:dyDescent="0.25">
      <c r="A314" s="15" t="s">
        <v>149</v>
      </c>
      <c r="B314" s="16" t="s">
        <v>150</v>
      </c>
      <c r="C314" s="16"/>
      <c r="D314" s="16"/>
      <c r="E314" s="16"/>
      <c r="F314" s="17">
        <f>F338+F365+F315+F317+F321+F323+F325+F319</f>
        <v>113301.09999999999</v>
      </c>
      <c r="G314" s="17">
        <f t="shared" ref="G314:H314" si="137">G338+G365+G315+G317+G321+G323+G325</f>
        <v>191795.30000000002</v>
      </c>
      <c r="H314" s="17">
        <f t="shared" si="137"/>
        <v>320329.80000000005</v>
      </c>
    </row>
    <row r="315" spans="1:11" ht="31.2" x14ac:dyDescent="0.25">
      <c r="A315" s="25" t="s">
        <v>151</v>
      </c>
      <c r="B315" s="26" t="s">
        <v>777</v>
      </c>
      <c r="C315" s="26"/>
      <c r="D315" s="26"/>
      <c r="E315" s="26"/>
      <c r="F315" s="27">
        <f>F316</f>
        <v>62.9</v>
      </c>
      <c r="G315" s="27">
        <f t="shared" ref="G315:H315" si="138">G316</f>
        <v>62.9</v>
      </c>
      <c r="H315" s="27">
        <f t="shared" si="138"/>
        <v>62.9</v>
      </c>
    </row>
    <row r="316" spans="1:11" ht="31.2" x14ac:dyDescent="0.25">
      <c r="A316" s="25" t="s">
        <v>778</v>
      </c>
      <c r="B316" s="26" t="s">
        <v>777</v>
      </c>
      <c r="C316" s="26" t="s">
        <v>207</v>
      </c>
      <c r="D316" s="26" t="s">
        <v>27</v>
      </c>
      <c r="E316" s="26" t="s">
        <v>11</v>
      </c>
      <c r="F316" s="27">
        <v>62.9</v>
      </c>
      <c r="G316" s="27">
        <v>62.9</v>
      </c>
      <c r="H316" s="27">
        <v>62.9</v>
      </c>
      <c r="I316" s="30"/>
      <c r="J316" s="30"/>
      <c r="K316" s="30"/>
    </row>
    <row r="317" spans="1:11" ht="31.2" x14ac:dyDescent="0.25">
      <c r="A317" s="25" t="s">
        <v>153</v>
      </c>
      <c r="B317" s="26" t="s">
        <v>780</v>
      </c>
      <c r="C317" s="26"/>
      <c r="D317" s="26"/>
      <c r="E317" s="26"/>
      <c r="F317" s="27">
        <f>F318</f>
        <v>36</v>
      </c>
      <c r="G317" s="27">
        <f t="shared" ref="G317:H317" si="139">G318</f>
        <v>15</v>
      </c>
      <c r="H317" s="27">
        <f t="shared" si="139"/>
        <v>15</v>
      </c>
    </row>
    <row r="318" spans="1:11" ht="31.2" x14ac:dyDescent="0.25">
      <c r="A318" s="25" t="s">
        <v>779</v>
      </c>
      <c r="B318" s="26" t="s">
        <v>780</v>
      </c>
      <c r="C318" s="26" t="s">
        <v>207</v>
      </c>
      <c r="D318" s="26" t="s">
        <v>27</v>
      </c>
      <c r="E318" s="26" t="s">
        <v>11</v>
      </c>
      <c r="F318" s="27">
        <v>36</v>
      </c>
      <c r="G318" s="27">
        <v>15</v>
      </c>
      <c r="H318" s="27">
        <v>15</v>
      </c>
      <c r="I318" s="30"/>
      <c r="J318" s="30"/>
      <c r="K318" s="30"/>
    </row>
    <row r="319" spans="1:11" ht="31.2" x14ac:dyDescent="0.25">
      <c r="A319" s="25" t="s">
        <v>155</v>
      </c>
      <c r="B319" s="26" t="s">
        <v>863</v>
      </c>
      <c r="C319" s="26"/>
      <c r="D319" s="26"/>
      <c r="E319" s="26"/>
      <c r="F319" s="27">
        <f>F320</f>
        <v>64</v>
      </c>
      <c r="G319" s="27">
        <f t="shared" ref="G319:H319" si="140">G320</f>
        <v>0</v>
      </c>
      <c r="H319" s="27">
        <f t="shared" si="140"/>
        <v>0</v>
      </c>
      <c r="I319" s="30"/>
      <c r="J319" s="30"/>
      <c r="K319" s="30"/>
    </row>
    <row r="320" spans="1:11" ht="31.2" x14ac:dyDescent="0.25">
      <c r="A320" s="25" t="s">
        <v>790</v>
      </c>
      <c r="B320" s="26" t="s">
        <v>863</v>
      </c>
      <c r="C320" s="26" t="s">
        <v>207</v>
      </c>
      <c r="D320" s="26" t="s">
        <v>27</v>
      </c>
      <c r="E320" s="26" t="s">
        <v>11</v>
      </c>
      <c r="F320" s="27">
        <v>64</v>
      </c>
      <c r="G320" s="27">
        <v>0</v>
      </c>
      <c r="H320" s="27">
        <v>0</v>
      </c>
      <c r="I320" s="30"/>
      <c r="J320" s="30"/>
      <c r="K320" s="30"/>
    </row>
    <row r="321" spans="1:11" ht="31.2" x14ac:dyDescent="0.25">
      <c r="A321" s="25" t="s">
        <v>159</v>
      </c>
      <c r="B321" s="26" t="s">
        <v>782</v>
      </c>
      <c r="C321" s="26"/>
      <c r="D321" s="26"/>
      <c r="E321" s="26"/>
      <c r="F321" s="27">
        <f>F322</f>
        <v>58.7</v>
      </c>
      <c r="G321" s="27">
        <f t="shared" ref="G321:H321" si="141">G322</f>
        <v>58.7</v>
      </c>
      <c r="H321" s="27">
        <f t="shared" si="141"/>
        <v>58.7</v>
      </c>
    </row>
    <row r="322" spans="1:11" ht="31.2" x14ac:dyDescent="0.25">
      <c r="A322" s="25" t="s">
        <v>781</v>
      </c>
      <c r="B322" s="26" t="s">
        <v>782</v>
      </c>
      <c r="C322" s="26" t="s">
        <v>207</v>
      </c>
      <c r="D322" s="26" t="s">
        <v>27</v>
      </c>
      <c r="E322" s="26" t="s">
        <v>11</v>
      </c>
      <c r="F322" s="27">
        <v>58.7</v>
      </c>
      <c r="G322" s="27">
        <v>58.7</v>
      </c>
      <c r="H322" s="27">
        <v>58.7</v>
      </c>
      <c r="I322" s="30"/>
      <c r="J322" s="30"/>
      <c r="K322" s="30"/>
    </row>
    <row r="323" spans="1:11" ht="46.8" x14ac:dyDescent="0.25">
      <c r="A323" s="25" t="s">
        <v>161</v>
      </c>
      <c r="B323" s="26" t="s">
        <v>784</v>
      </c>
      <c r="C323" s="26"/>
      <c r="D323" s="26"/>
      <c r="E323" s="26"/>
      <c r="F323" s="27">
        <f>F324</f>
        <v>58.1</v>
      </c>
      <c r="G323" s="27">
        <f t="shared" ref="G323:H323" si="142">G324</f>
        <v>58.1</v>
      </c>
      <c r="H323" s="27">
        <f t="shared" si="142"/>
        <v>58.1</v>
      </c>
    </row>
    <row r="324" spans="1:11" ht="62.4" x14ac:dyDescent="0.25">
      <c r="A324" s="25" t="s">
        <v>783</v>
      </c>
      <c r="B324" s="26" t="s">
        <v>784</v>
      </c>
      <c r="C324" s="26" t="s">
        <v>207</v>
      </c>
      <c r="D324" s="26" t="s">
        <v>27</v>
      </c>
      <c r="E324" s="26" t="s">
        <v>11</v>
      </c>
      <c r="F324" s="27">
        <v>58.1</v>
      </c>
      <c r="G324" s="27">
        <v>58.1</v>
      </c>
      <c r="H324" s="27">
        <v>58.1</v>
      </c>
      <c r="I324" s="30"/>
      <c r="J324" s="30"/>
      <c r="K324" s="30"/>
    </row>
    <row r="325" spans="1:11" ht="15.6" x14ac:dyDescent="0.25">
      <c r="A325" s="25" t="s">
        <v>785</v>
      </c>
      <c r="B325" s="26" t="s">
        <v>786</v>
      </c>
      <c r="C325" s="26"/>
      <c r="D325" s="26"/>
      <c r="E325" s="26"/>
      <c r="F325" s="27">
        <f>F326+F328+F330+F332+F334+F336</f>
        <v>5260.2000000000007</v>
      </c>
      <c r="G325" s="27">
        <f t="shared" ref="G325:H325" si="143">G326+G328+G330+G332+G334</f>
        <v>2932.4000000000005</v>
      </c>
      <c r="H325" s="27">
        <f t="shared" si="143"/>
        <v>2932.4000000000005</v>
      </c>
      <c r="I325" s="30"/>
      <c r="J325" s="30"/>
      <c r="K325" s="30"/>
    </row>
    <row r="326" spans="1:11" ht="31.2" x14ac:dyDescent="0.25">
      <c r="A326" s="25" t="s">
        <v>151</v>
      </c>
      <c r="B326" s="26" t="s">
        <v>788</v>
      </c>
      <c r="C326" s="26"/>
      <c r="D326" s="26"/>
      <c r="E326" s="26"/>
      <c r="F326" s="27">
        <f>F327</f>
        <v>270.60000000000002</v>
      </c>
      <c r="G326" s="27">
        <f t="shared" ref="G326:H326" si="144">G327</f>
        <v>270.60000000000002</v>
      </c>
      <c r="H326" s="27">
        <f t="shared" si="144"/>
        <v>270.60000000000002</v>
      </c>
      <c r="I326" s="30"/>
      <c r="J326" s="30"/>
      <c r="K326" s="30"/>
    </row>
    <row r="327" spans="1:11" ht="31.2" x14ac:dyDescent="0.25">
      <c r="A327" s="25" t="s">
        <v>787</v>
      </c>
      <c r="B327" s="26" t="s">
        <v>788</v>
      </c>
      <c r="C327" s="26" t="s">
        <v>207</v>
      </c>
      <c r="D327" s="26" t="s">
        <v>27</v>
      </c>
      <c r="E327" s="26" t="s">
        <v>11</v>
      </c>
      <c r="F327" s="27">
        <v>270.60000000000002</v>
      </c>
      <c r="G327" s="27">
        <v>270.60000000000002</v>
      </c>
      <c r="H327" s="27">
        <v>270.60000000000002</v>
      </c>
      <c r="I327" s="30"/>
      <c r="J327" s="30"/>
      <c r="K327" s="30"/>
    </row>
    <row r="328" spans="1:11" ht="31.2" x14ac:dyDescent="0.25">
      <c r="A328" s="25" t="s">
        <v>153</v>
      </c>
      <c r="B328" s="26" t="s">
        <v>789</v>
      </c>
      <c r="C328" s="26"/>
      <c r="D328" s="26"/>
      <c r="E328" s="26"/>
      <c r="F328" s="27">
        <f>F329</f>
        <v>863.7</v>
      </c>
      <c r="G328" s="27">
        <f t="shared" ref="G328:H328" si="145">G329</f>
        <v>863.7</v>
      </c>
      <c r="H328" s="27">
        <f t="shared" si="145"/>
        <v>863.7</v>
      </c>
      <c r="I328" s="30"/>
      <c r="J328" s="30"/>
      <c r="K328" s="30"/>
    </row>
    <row r="329" spans="1:11" ht="31.2" x14ac:dyDescent="0.25">
      <c r="A329" s="25" t="s">
        <v>779</v>
      </c>
      <c r="B329" s="26" t="s">
        <v>789</v>
      </c>
      <c r="C329" s="26" t="s">
        <v>207</v>
      </c>
      <c r="D329" s="26" t="s">
        <v>27</v>
      </c>
      <c r="E329" s="26" t="s">
        <v>11</v>
      </c>
      <c r="F329" s="27">
        <v>863.7</v>
      </c>
      <c r="G329" s="27">
        <v>863.7</v>
      </c>
      <c r="H329" s="27">
        <v>863.7</v>
      </c>
      <c r="I329" s="30"/>
      <c r="J329" s="30"/>
      <c r="K329" s="30"/>
    </row>
    <row r="330" spans="1:11" ht="31.2" x14ac:dyDescent="0.25">
      <c r="A330" s="25" t="s">
        <v>155</v>
      </c>
      <c r="B330" s="26" t="s">
        <v>791</v>
      </c>
      <c r="C330" s="26"/>
      <c r="D330" s="26"/>
      <c r="E330" s="26"/>
      <c r="F330" s="27">
        <f>F331</f>
        <v>288.60000000000002</v>
      </c>
      <c r="G330" s="27">
        <f t="shared" ref="G330:H330" si="146">G331</f>
        <v>360.8</v>
      </c>
      <c r="H330" s="27">
        <f t="shared" si="146"/>
        <v>360.8</v>
      </c>
      <c r="I330" s="30"/>
      <c r="J330" s="30"/>
      <c r="K330" s="30"/>
    </row>
    <row r="331" spans="1:11" ht="31.2" x14ac:dyDescent="0.25">
      <c r="A331" s="25" t="s">
        <v>790</v>
      </c>
      <c r="B331" s="26" t="s">
        <v>791</v>
      </c>
      <c r="C331" s="26" t="s">
        <v>207</v>
      </c>
      <c r="D331" s="26" t="s">
        <v>27</v>
      </c>
      <c r="E331" s="26" t="s">
        <v>11</v>
      </c>
      <c r="F331" s="27">
        <v>288.60000000000002</v>
      </c>
      <c r="G331" s="27">
        <v>360.8</v>
      </c>
      <c r="H331" s="27">
        <v>360.8</v>
      </c>
      <c r="I331" s="30"/>
      <c r="J331" s="30"/>
      <c r="K331" s="30"/>
    </row>
    <row r="332" spans="1:11" ht="31.2" x14ac:dyDescent="0.25">
      <c r="A332" s="25" t="s">
        <v>159</v>
      </c>
      <c r="B332" s="26" t="s">
        <v>793</v>
      </c>
      <c r="C332" s="26"/>
      <c r="D332" s="26"/>
      <c r="E332" s="26"/>
      <c r="F332" s="27">
        <f>F333</f>
        <v>180.4</v>
      </c>
      <c r="G332" s="27">
        <f t="shared" ref="G332:H332" si="147">G333</f>
        <v>180.4</v>
      </c>
      <c r="H332" s="27">
        <f t="shared" si="147"/>
        <v>180.4</v>
      </c>
    </row>
    <row r="333" spans="1:11" ht="31.2" x14ac:dyDescent="0.25">
      <c r="A333" s="25" t="s">
        <v>792</v>
      </c>
      <c r="B333" s="26" t="s">
        <v>793</v>
      </c>
      <c r="C333" s="26" t="s">
        <v>207</v>
      </c>
      <c r="D333" s="26" t="s">
        <v>27</v>
      </c>
      <c r="E333" s="26" t="s">
        <v>11</v>
      </c>
      <c r="F333" s="27">
        <v>180.4</v>
      </c>
      <c r="G333" s="27">
        <v>180.4</v>
      </c>
      <c r="H333" s="27">
        <v>180.4</v>
      </c>
      <c r="I333" s="30"/>
      <c r="J333" s="30"/>
      <c r="K333" s="30"/>
    </row>
    <row r="334" spans="1:11" ht="46.8" x14ac:dyDescent="0.25">
      <c r="A334" s="25" t="s">
        <v>161</v>
      </c>
      <c r="B334" s="26" t="s">
        <v>795</v>
      </c>
      <c r="C334" s="26"/>
      <c r="D334" s="26"/>
      <c r="E334" s="26"/>
      <c r="F334" s="27">
        <f>F335</f>
        <v>1256.9000000000001</v>
      </c>
      <c r="G334" s="27">
        <f t="shared" ref="G334:H334" si="148">G335</f>
        <v>1256.9000000000001</v>
      </c>
      <c r="H334" s="27">
        <f t="shared" si="148"/>
        <v>1256.9000000000001</v>
      </c>
    </row>
    <row r="335" spans="1:11" ht="62.4" x14ac:dyDescent="0.25">
      <c r="A335" s="25" t="s">
        <v>794</v>
      </c>
      <c r="B335" s="26" t="s">
        <v>795</v>
      </c>
      <c r="C335" s="26" t="s">
        <v>207</v>
      </c>
      <c r="D335" s="26" t="s">
        <v>27</v>
      </c>
      <c r="E335" s="26" t="s">
        <v>11</v>
      </c>
      <c r="F335" s="27">
        <v>1256.9000000000001</v>
      </c>
      <c r="G335" s="27">
        <v>1256.9000000000001</v>
      </c>
      <c r="H335" s="27">
        <v>1256.9000000000001</v>
      </c>
      <c r="I335" s="30"/>
      <c r="J335" s="30"/>
      <c r="K335" s="30"/>
    </row>
    <row r="336" spans="1:11" ht="31.2" x14ac:dyDescent="0.25">
      <c r="A336" s="25" t="s">
        <v>952</v>
      </c>
      <c r="B336" s="26" t="s">
        <v>953</v>
      </c>
      <c r="C336" s="26"/>
      <c r="D336" s="26"/>
      <c r="E336" s="26"/>
      <c r="F336" s="27">
        <f>F337</f>
        <v>2400</v>
      </c>
      <c r="G336" s="27">
        <f t="shared" ref="G336:H336" si="149">G337</f>
        <v>0</v>
      </c>
      <c r="H336" s="27">
        <f t="shared" si="149"/>
        <v>0</v>
      </c>
      <c r="I336" s="30"/>
      <c r="J336" s="30"/>
      <c r="K336" s="30"/>
    </row>
    <row r="337" spans="1:11" ht="31.2" x14ac:dyDescent="0.25">
      <c r="A337" s="25" t="s">
        <v>952</v>
      </c>
      <c r="B337" s="26" t="s">
        <v>953</v>
      </c>
      <c r="C337" s="26" t="s">
        <v>207</v>
      </c>
      <c r="D337" s="26" t="s">
        <v>27</v>
      </c>
      <c r="E337" s="26" t="s">
        <v>11</v>
      </c>
      <c r="F337" s="27">
        <v>2400</v>
      </c>
      <c r="G337" s="27">
        <v>0</v>
      </c>
      <c r="H337" s="27">
        <v>0</v>
      </c>
      <c r="I337" s="30"/>
      <c r="J337" s="30"/>
      <c r="K337" s="30"/>
    </row>
    <row r="338" spans="1:11" ht="15.6" x14ac:dyDescent="0.25">
      <c r="A338" s="25" t="s">
        <v>422</v>
      </c>
      <c r="B338" s="26" t="s">
        <v>555</v>
      </c>
      <c r="C338" s="26"/>
      <c r="D338" s="26"/>
      <c r="E338" s="26"/>
      <c r="F338" s="27">
        <f>F349+F351+F353+F355+F357+F359+F339+F347+F363+F343+F361</f>
        <v>47790.5</v>
      </c>
      <c r="G338" s="27">
        <f t="shared" ref="G338:H338" si="150">G349+G351+G353+G355+G357+G359+G339+G347</f>
        <v>3475.2</v>
      </c>
      <c r="H338" s="27">
        <f t="shared" si="150"/>
        <v>3475.2</v>
      </c>
    </row>
    <row r="339" spans="1:11" ht="15.6" x14ac:dyDescent="0.25">
      <c r="A339" s="25" t="s">
        <v>766</v>
      </c>
      <c r="B339" s="26" t="s">
        <v>767</v>
      </c>
      <c r="C339" s="26"/>
      <c r="D339" s="26"/>
      <c r="E339" s="26"/>
      <c r="F339" s="27">
        <f>F340+F341+F342</f>
        <v>1802.1</v>
      </c>
      <c r="G339" s="27">
        <v>0</v>
      </c>
      <c r="H339" s="27">
        <v>0</v>
      </c>
    </row>
    <row r="340" spans="1:11" ht="46.8" x14ac:dyDescent="0.25">
      <c r="A340" s="25" t="s">
        <v>768</v>
      </c>
      <c r="B340" s="26" t="s">
        <v>767</v>
      </c>
      <c r="C340" s="26" t="s">
        <v>35</v>
      </c>
      <c r="D340" s="26" t="s">
        <v>27</v>
      </c>
      <c r="E340" s="26" t="s">
        <v>11</v>
      </c>
      <c r="F340" s="27">
        <v>718.6</v>
      </c>
      <c r="G340" s="27">
        <v>0</v>
      </c>
      <c r="H340" s="27">
        <v>0</v>
      </c>
    </row>
    <row r="341" spans="1:11" ht="31.2" x14ac:dyDescent="0.25">
      <c r="A341" s="25" t="s">
        <v>769</v>
      </c>
      <c r="B341" s="26" t="s">
        <v>767</v>
      </c>
      <c r="C341" s="26" t="s">
        <v>38</v>
      </c>
      <c r="D341" s="26" t="s">
        <v>27</v>
      </c>
      <c r="E341" s="26" t="s">
        <v>11</v>
      </c>
      <c r="F341" s="27">
        <v>624</v>
      </c>
      <c r="G341" s="27">
        <v>0</v>
      </c>
      <c r="H341" s="27">
        <v>0</v>
      </c>
    </row>
    <row r="342" spans="1:11" ht="15.6" x14ac:dyDescent="0.25">
      <c r="A342" s="25" t="s">
        <v>770</v>
      </c>
      <c r="B342" s="26" t="s">
        <v>767</v>
      </c>
      <c r="C342" s="26" t="s">
        <v>7</v>
      </c>
      <c r="D342" s="26" t="s">
        <v>27</v>
      </c>
      <c r="E342" s="26" t="s">
        <v>11</v>
      </c>
      <c r="F342" s="27">
        <v>459.5</v>
      </c>
      <c r="G342" s="27">
        <v>0</v>
      </c>
      <c r="H342" s="27">
        <v>0</v>
      </c>
    </row>
    <row r="343" spans="1:11" ht="15.6" x14ac:dyDescent="0.25">
      <c r="A343" s="25" t="s">
        <v>834</v>
      </c>
      <c r="B343" s="26" t="s">
        <v>833</v>
      </c>
      <c r="C343" s="26"/>
      <c r="D343" s="26"/>
      <c r="E343" s="26"/>
      <c r="F343" s="27">
        <f>F344+F345+F346</f>
        <v>857.40000000000009</v>
      </c>
      <c r="G343" s="27">
        <f t="shared" ref="G343:H343" si="151">G344+G345+G346</f>
        <v>0</v>
      </c>
      <c r="H343" s="27">
        <f t="shared" si="151"/>
        <v>0</v>
      </c>
    </row>
    <row r="344" spans="1:11" ht="46.8" x14ac:dyDescent="0.25">
      <c r="A344" s="25" t="s">
        <v>835</v>
      </c>
      <c r="B344" s="26" t="s">
        <v>833</v>
      </c>
      <c r="C344" s="26" t="s">
        <v>35</v>
      </c>
      <c r="D344" s="26" t="s">
        <v>27</v>
      </c>
      <c r="E344" s="26" t="s">
        <v>11</v>
      </c>
      <c r="F344" s="27">
        <v>332.3</v>
      </c>
      <c r="G344" s="27">
        <v>0</v>
      </c>
      <c r="H344" s="27">
        <v>0</v>
      </c>
    </row>
    <row r="345" spans="1:11" ht="31.2" x14ac:dyDescent="0.25">
      <c r="A345" s="25" t="s">
        <v>836</v>
      </c>
      <c r="B345" s="26" t="s">
        <v>833</v>
      </c>
      <c r="C345" s="26" t="s">
        <v>38</v>
      </c>
      <c r="D345" s="26" t="s">
        <v>27</v>
      </c>
      <c r="E345" s="26" t="s">
        <v>11</v>
      </c>
      <c r="F345" s="27">
        <v>109.3</v>
      </c>
      <c r="G345" s="27">
        <v>0</v>
      </c>
      <c r="H345" s="27">
        <v>0</v>
      </c>
    </row>
    <row r="346" spans="1:11" ht="15.6" x14ac:dyDescent="0.25">
      <c r="A346" s="25" t="s">
        <v>837</v>
      </c>
      <c r="B346" s="26" t="s">
        <v>833</v>
      </c>
      <c r="C346" s="26" t="s">
        <v>7</v>
      </c>
      <c r="D346" s="26" t="s">
        <v>27</v>
      </c>
      <c r="E346" s="26" t="s">
        <v>11</v>
      </c>
      <c r="F346" s="27">
        <v>415.8</v>
      </c>
      <c r="G346" s="27">
        <v>0</v>
      </c>
      <c r="H346" s="27">
        <v>0</v>
      </c>
    </row>
    <row r="347" spans="1:11" ht="31.2" x14ac:dyDescent="0.25">
      <c r="A347" s="25" t="s">
        <v>771</v>
      </c>
      <c r="B347" s="26" t="s">
        <v>772</v>
      </c>
      <c r="C347" s="26"/>
      <c r="D347" s="26"/>
      <c r="E347" s="26"/>
      <c r="F347" s="27">
        <f>F348</f>
        <v>8942.2000000000007</v>
      </c>
      <c r="G347" s="27">
        <v>0</v>
      </c>
      <c r="H347" s="27">
        <v>0</v>
      </c>
    </row>
    <row r="348" spans="1:11" ht="46.8" x14ac:dyDescent="0.25">
      <c r="A348" s="25" t="s">
        <v>773</v>
      </c>
      <c r="B348" s="26" t="s">
        <v>772</v>
      </c>
      <c r="C348" s="26" t="s">
        <v>38</v>
      </c>
      <c r="D348" s="26" t="s">
        <v>27</v>
      </c>
      <c r="E348" s="26" t="s">
        <v>11</v>
      </c>
      <c r="F348" s="27">
        <v>8942.2000000000007</v>
      </c>
      <c r="G348" s="27">
        <v>0</v>
      </c>
      <c r="H348" s="27">
        <v>0</v>
      </c>
    </row>
    <row r="349" spans="1:11" ht="31.2" x14ac:dyDescent="0.25">
      <c r="A349" s="21" t="s">
        <v>151</v>
      </c>
      <c r="B349" s="19" t="s">
        <v>152</v>
      </c>
      <c r="C349" s="19"/>
      <c r="D349" s="19"/>
      <c r="E349" s="19"/>
      <c r="F349" s="20">
        <f>F350</f>
        <v>444.7</v>
      </c>
      <c r="G349" s="20">
        <f t="shared" ref="G349:H349" si="152">G350</f>
        <v>444.7</v>
      </c>
      <c r="H349" s="20">
        <f t="shared" si="152"/>
        <v>444.7</v>
      </c>
    </row>
    <row r="350" spans="1:11" ht="46.8" x14ac:dyDescent="0.25">
      <c r="A350" s="21" t="s">
        <v>556</v>
      </c>
      <c r="B350" s="19" t="s">
        <v>152</v>
      </c>
      <c r="C350" s="19" t="s">
        <v>38</v>
      </c>
      <c r="D350" s="19" t="s">
        <v>27</v>
      </c>
      <c r="E350" s="19" t="s">
        <v>11</v>
      </c>
      <c r="F350" s="20">
        <v>444.7</v>
      </c>
      <c r="G350" s="20">
        <v>444.7</v>
      </c>
      <c r="H350" s="20">
        <v>444.7</v>
      </c>
      <c r="I350" s="22"/>
      <c r="J350" s="22"/>
      <c r="K350" s="22"/>
    </row>
    <row r="351" spans="1:11" ht="31.2" x14ac:dyDescent="0.25">
      <c r="A351" s="21" t="s">
        <v>153</v>
      </c>
      <c r="B351" s="19" t="s">
        <v>154</v>
      </c>
      <c r="C351" s="19"/>
      <c r="D351" s="19"/>
      <c r="E351" s="19"/>
      <c r="F351" s="20">
        <f>F352</f>
        <v>2099.1999999999998</v>
      </c>
      <c r="G351" s="20">
        <f t="shared" ref="G351:H351" si="153">G352</f>
        <v>2050.1999999999998</v>
      </c>
      <c r="H351" s="20">
        <f t="shared" si="153"/>
        <v>2050.1999999999998</v>
      </c>
    </row>
    <row r="352" spans="1:11" ht="31.2" x14ac:dyDescent="0.25">
      <c r="A352" s="21" t="s">
        <v>557</v>
      </c>
      <c r="B352" s="19" t="s">
        <v>154</v>
      </c>
      <c r="C352" s="19" t="s">
        <v>38</v>
      </c>
      <c r="D352" s="19" t="s">
        <v>27</v>
      </c>
      <c r="E352" s="19" t="s">
        <v>11</v>
      </c>
      <c r="F352" s="20">
        <v>2099.1999999999998</v>
      </c>
      <c r="G352" s="20">
        <v>2050.1999999999998</v>
      </c>
      <c r="H352" s="20">
        <v>2050.1999999999998</v>
      </c>
      <c r="I352" s="22"/>
      <c r="J352" s="22"/>
      <c r="K352" s="22"/>
    </row>
    <row r="353" spans="1:11" ht="31.2" x14ac:dyDescent="0.25">
      <c r="A353" s="21" t="s">
        <v>155</v>
      </c>
      <c r="B353" s="19" t="s">
        <v>156</v>
      </c>
      <c r="C353" s="19"/>
      <c r="D353" s="19"/>
      <c r="E353" s="19"/>
      <c r="F353" s="20">
        <f>F354</f>
        <v>529</v>
      </c>
      <c r="G353" s="20">
        <f t="shared" ref="G353:H353" si="154">G354</f>
        <v>520.79999999999995</v>
      </c>
      <c r="H353" s="20">
        <f t="shared" si="154"/>
        <v>520.79999999999995</v>
      </c>
    </row>
    <row r="354" spans="1:11" ht="46.8" x14ac:dyDescent="0.25">
      <c r="A354" s="21" t="s">
        <v>558</v>
      </c>
      <c r="B354" s="19" t="s">
        <v>156</v>
      </c>
      <c r="C354" s="19" t="s">
        <v>38</v>
      </c>
      <c r="D354" s="19" t="s">
        <v>27</v>
      </c>
      <c r="E354" s="19" t="s">
        <v>11</v>
      </c>
      <c r="F354" s="20">
        <v>529</v>
      </c>
      <c r="G354" s="20">
        <v>520.79999999999995</v>
      </c>
      <c r="H354" s="20">
        <v>520.79999999999995</v>
      </c>
      <c r="I354" s="22"/>
      <c r="J354" s="22"/>
      <c r="K354" s="22"/>
    </row>
    <row r="355" spans="1:11" ht="31.2" x14ac:dyDescent="0.25">
      <c r="A355" s="21" t="s">
        <v>157</v>
      </c>
      <c r="B355" s="19" t="s">
        <v>158</v>
      </c>
      <c r="C355" s="19"/>
      <c r="D355" s="19"/>
      <c r="E355" s="19"/>
      <c r="F355" s="20">
        <f>F356</f>
        <v>220.4</v>
      </c>
      <c r="G355" s="20">
        <f t="shared" ref="G355:H355" si="155">G356</f>
        <v>220.4</v>
      </c>
      <c r="H355" s="20">
        <f t="shared" si="155"/>
        <v>220.4</v>
      </c>
    </row>
    <row r="356" spans="1:11" ht="46.8" x14ac:dyDescent="0.25">
      <c r="A356" s="21" t="s">
        <v>559</v>
      </c>
      <c r="B356" s="19" t="s">
        <v>158</v>
      </c>
      <c r="C356" s="19" t="s">
        <v>38</v>
      </c>
      <c r="D356" s="19" t="s">
        <v>27</v>
      </c>
      <c r="E356" s="19" t="s">
        <v>11</v>
      </c>
      <c r="F356" s="20">
        <v>220.4</v>
      </c>
      <c r="G356" s="20">
        <v>220.4</v>
      </c>
      <c r="H356" s="20">
        <v>220.4</v>
      </c>
      <c r="I356" s="22"/>
      <c r="J356" s="22"/>
      <c r="K356" s="22"/>
    </row>
    <row r="357" spans="1:11" ht="31.2" x14ac:dyDescent="0.25">
      <c r="A357" s="21" t="s">
        <v>159</v>
      </c>
      <c r="B357" s="19" t="s">
        <v>160</v>
      </c>
      <c r="C357" s="19"/>
      <c r="D357" s="19"/>
      <c r="E357" s="19"/>
      <c r="F357" s="20">
        <f>F358</f>
        <v>239.1</v>
      </c>
      <c r="G357" s="20">
        <f t="shared" ref="G357:H357" si="156">G358</f>
        <v>239.1</v>
      </c>
      <c r="H357" s="20">
        <f t="shared" si="156"/>
        <v>239.1</v>
      </c>
    </row>
    <row r="358" spans="1:11" ht="46.8" x14ac:dyDescent="0.25">
      <c r="A358" s="21" t="s">
        <v>560</v>
      </c>
      <c r="B358" s="19" t="s">
        <v>160</v>
      </c>
      <c r="C358" s="19" t="s">
        <v>38</v>
      </c>
      <c r="D358" s="19" t="s">
        <v>27</v>
      </c>
      <c r="E358" s="19" t="s">
        <v>11</v>
      </c>
      <c r="F358" s="20">
        <v>239.1</v>
      </c>
      <c r="G358" s="20">
        <v>239.1</v>
      </c>
      <c r="H358" s="20">
        <v>239.1</v>
      </c>
      <c r="I358" s="22"/>
      <c r="J358" s="22"/>
      <c r="K358" s="22"/>
    </row>
    <row r="359" spans="1:11" ht="31.2" x14ac:dyDescent="0.25">
      <c r="A359" s="21" t="s">
        <v>162</v>
      </c>
      <c r="B359" s="19" t="s">
        <v>163</v>
      </c>
      <c r="C359" s="19"/>
      <c r="D359" s="19"/>
      <c r="E359" s="19"/>
      <c r="F359" s="20">
        <f>F360</f>
        <v>15800.5</v>
      </c>
      <c r="G359" s="20">
        <f t="shared" ref="G359:H359" si="157">G360</f>
        <v>0</v>
      </c>
      <c r="H359" s="20">
        <f t="shared" si="157"/>
        <v>0</v>
      </c>
    </row>
    <row r="360" spans="1:11" ht="46.8" x14ac:dyDescent="0.25">
      <c r="A360" s="23" t="s">
        <v>561</v>
      </c>
      <c r="B360" s="19" t="s">
        <v>163</v>
      </c>
      <c r="C360" s="19" t="s">
        <v>38</v>
      </c>
      <c r="D360" s="19" t="s">
        <v>27</v>
      </c>
      <c r="E360" s="19" t="s">
        <v>11</v>
      </c>
      <c r="F360" s="20">
        <v>15800.5</v>
      </c>
      <c r="G360" s="20">
        <v>0</v>
      </c>
      <c r="H360" s="20">
        <v>0</v>
      </c>
      <c r="I360" s="22"/>
    </row>
    <row r="361" spans="1:11" ht="46.8" x14ac:dyDescent="0.25">
      <c r="A361" s="21" t="s">
        <v>954</v>
      </c>
      <c r="B361" s="19" t="s">
        <v>956</v>
      </c>
      <c r="C361" s="19"/>
      <c r="D361" s="19"/>
      <c r="E361" s="19"/>
      <c r="F361" s="20">
        <f>F362</f>
        <v>105.9</v>
      </c>
      <c r="G361" s="20">
        <f t="shared" ref="G361:H361" si="158">G362</f>
        <v>0</v>
      </c>
      <c r="H361" s="20">
        <f t="shared" si="158"/>
        <v>0</v>
      </c>
      <c r="I361" s="22"/>
    </row>
    <row r="362" spans="1:11" ht="62.4" x14ac:dyDescent="0.25">
      <c r="A362" s="23" t="s">
        <v>955</v>
      </c>
      <c r="B362" s="19" t="s">
        <v>956</v>
      </c>
      <c r="C362" s="19" t="s">
        <v>38</v>
      </c>
      <c r="D362" s="19" t="s">
        <v>27</v>
      </c>
      <c r="E362" s="19" t="s">
        <v>11</v>
      </c>
      <c r="F362" s="20">
        <v>105.9</v>
      </c>
      <c r="G362" s="20">
        <v>0</v>
      </c>
      <c r="H362" s="20">
        <v>0</v>
      </c>
      <c r="I362" s="22"/>
    </row>
    <row r="363" spans="1:11" ht="31.2" x14ac:dyDescent="0.25">
      <c r="A363" s="21" t="s">
        <v>774</v>
      </c>
      <c r="B363" s="19" t="s">
        <v>775</v>
      </c>
      <c r="C363" s="19"/>
      <c r="D363" s="19"/>
      <c r="E363" s="19"/>
      <c r="F363" s="20">
        <f>F364</f>
        <v>16750</v>
      </c>
      <c r="G363" s="20">
        <f t="shared" ref="G363:H363" si="159">G364</f>
        <v>0</v>
      </c>
      <c r="H363" s="20">
        <f t="shared" si="159"/>
        <v>0</v>
      </c>
      <c r="I363" s="22"/>
    </row>
    <row r="364" spans="1:11" ht="46.8" x14ac:dyDescent="0.25">
      <c r="A364" s="23" t="s">
        <v>776</v>
      </c>
      <c r="B364" s="19" t="s">
        <v>775</v>
      </c>
      <c r="C364" s="19" t="s">
        <v>38</v>
      </c>
      <c r="D364" s="19" t="s">
        <v>27</v>
      </c>
      <c r="E364" s="19" t="s">
        <v>11</v>
      </c>
      <c r="F364" s="20">
        <v>16750</v>
      </c>
      <c r="G364" s="20">
        <v>0</v>
      </c>
      <c r="H364" s="20">
        <v>0</v>
      </c>
      <c r="I364" s="22"/>
    </row>
    <row r="365" spans="1:11" ht="15.6" x14ac:dyDescent="0.25">
      <c r="A365" s="21" t="s">
        <v>583</v>
      </c>
      <c r="B365" s="28" t="s">
        <v>562</v>
      </c>
      <c r="C365" s="19"/>
      <c r="D365" s="19"/>
      <c r="E365" s="19"/>
      <c r="F365" s="20">
        <f>F370+F372+F366</f>
        <v>59970.7</v>
      </c>
      <c r="G365" s="20">
        <f t="shared" ref="G365:H365" si="160">G370+G372+G366</f>
        <v>185193</v>
      </c>
      <c r="H365" s="20">
        <f t="shared" si="160"/>
        <v>313727.5</v>
      </c>
    </row>
    <row r="366" spans="1:11" ht="15.6" x14ac:dyDescent="0.25">
      <c r="A366" s="21" t="s">
        <v>310</v>
      </c>
      <c r="B366" s="28" t="s">
        <v>957</v>
      </c>
      <c r="C366" s="19"/>
      <c r="D366" s="19"/>
      <c r="E366" s="19"/>
      <c r="F366" s="20">
        <f>F367+F368+F369</f>
        <v>770.7</v>
      </c>
      <c r="G366" s="20">
        <f t="shared" ref="G366:H366" si="161">G367+G368+G369</f>
        <v>373</v>
      </c>
      <c r="H366" s="20">
        <f t="shared" si="161"/>
        <v>0</v>
      </c>
    </row>
    <row r="367" spans="1:11" ht="31.2" x14ac:dyDescent="0.25">
      <c r="A367" s="23" t="s">
        <v>690</v>
      </c>
      <c r="B367" s="28" t="s">
        <v>957</v>
      </c>
      <c r="C367" s="19" t="s">
        <v>38</v>
      </c>
      <c r="D367" s="19" t="s">
        <v>27</v>
      </c>
      <c r="E367" s="19" t="s">
        <v>166</v>
      </c>
      <c r="F367" s="20">
        <v>45</v>
      </c>
      <c r="G367" s="20">
        <v>0</v>
      </c>
      <c r="H367" s="20">
        <v>0</v>
      </c>
    </row>
    <row r="368" spans="1:11" ht="31.2" x14ac:dyDescent="0.25">
      <c r="A368" s="23" t="s">
        <v>958</v>
      </c>
      <c r="B368" s="28" t="s">
        <v>957</v>
      </c>
      <c r="C368" s="19" t="s">
        <v>95</v>
      </c>
      <c r="D368" s="19" t="s">
        <v>27</v>
      </c>
      <c r="E368" s="19" t="s">
        <v>166</v>
      </c>
      <c r="F368" s="20">
        <v>568.1</v>
      </c>
      <c r="G368" s="20">
        <v>0</v>
      </c>
      <c r="H368" s="20">
        <v>0</v>
      </c>
    </row>
    <row r="369" spans="1:8" ht="15.6" x14ac:dyDescent="0.25">
      <c r="A369" s="23" t="s">
        <v>959</v>
      </c>
      <c r="B369" s="28" t="s">
        <v>957</v>
      </c>
      <c r="C369" s="19" t="s">
        <v>25</v>
      </c>
      <c r="D369" s="19" t="s">
        <v>27</v>
      </c>
      <c r="E369" s="19" t="s">
        <v>166</v>
      </c>
      <c r="F369" s="20">
        <v>157.6</v>
      </c>
      <c r="G369" s="20">
        <v>373</v>
      </c>
      <c r="H369" s="20">
        <v>0</v>
      </c>
    </row>
    <row r="370" spans="1:8" ht="31.2" x14ac:dyDescent="0.25">
      <c r="A370" s="23" t="s">
        <v>164</v>
      </c>
      <c r="B370" s="19" t="s">
        <v>165</v>
      </c>
      <c r="C370" s="19"/>
      <c r="D370" s="19"/>
      <c r="E370" s="19"/>
      <c r="F370" s="20">
        <f>F371</f>
        <v>55000</v>
      </c>
      <c r="G370" s="20">
        <f>G371</f>
        <v>181700</v>
      </c>
      <c r="H370" s="20">
        <f>H371</f>
        <v>295000</v>
      </c>
    </row>
    <row r="371" spans="1:8" ht="46.8" x14ac:dyDescent="0.25">
      <c r="A371" s="21" t="s">
        <v>563</v>
      </c>
      <c r="B371" s="19" t="s">
        <v>165</v>
      </c>
      <c r="C371" s="19" t="s">
        <v>95</v>
      </c>
      <c r="D371" s="19" t="s">
        <v>27</v>
      </c>
      <c r="E371" s="19" t="s">
        <v>166</v>
      </c>
      <c r="F371" s="20">
        <v>55000</v>
      </c>
      <c r="G371" s="20">
        <v>181700</v>
      </c>
      <c r="H371" s="20">
        <v>295000</v>
      </c>
    </row>
    <row r="372" spans="1:8" ht="31.2" x14ac:dyDescent="0.25">
      <c r="A372" s="21" t="s">
        <v>167</v>
      </c>
      <c r="B372" s="19" t="s">
        <v>168</v>
      </c>
      <c r="C372" s="19"/>
      <c r="D372" s="19"/>
      <c r="E372" s="19"/>
      <c r="F372" s="20">
        <f>F373</f>
        <v>4200</v>
      </c>
      <c r="G372" s="20">
        <f>G373</f>
        <v>3120</v>
      </c>
      <c r="H372" s="20">
        <f>H373</f>
        <v>18727.5</v>
      </c>
    </row>
    <row r="373" spans="1:8" ht="46.8" x14ac:dyDescent="0.25">
      <c r="A373" s="21" t="s">
        <v>564</v>
      </c>
      <c r="B373" s="19" t="s">
        <v>168</v>
      </c>
      <c r="C373" s="19" t="s">
        <v>95</v>
      </c>
      <c r="D373" s="19" t="s">
        <v>27</v>
      </c>
      <c r="E373" s="19" t="s">
        <v>166</v>
      </c>
      <c r="F373" s="20">
        <v>4200</v>
      </c>
      <c r="G373" s="20">
        <v>3120</v>
      </c>
      <c r="H373" s="20">
        <v>18727.5</v>
      </c>
    </row>
    <row r="374" spans="1:8" ht="31.2" x14ac:dyDescent="0.25">
      <c r="A374" s="15" t="s">
        <v>169</v>
      </c>
      <c r="B374" s="16" t="s">
        <v>170</v>
      </c>
      <c r="C374" s="16"/>
      <c r="D374" s="16"/>
      <c r="E374" s="16"/>
      <c r="F374" s="17">
        <f>F375</f>
        <v>150</v>
      </c>
      <c r="G374" s="17">
        <f t="shared" ref="G374:H374" si="162">G375</f>
        <v>0</v>
      </c>
      <c r="H374" s="17">
        <f t="shared" si="162"/>
        <v>0</v>
      </c>
    </row>
    <row r="375" spans="1:8" ht="15.6" x14ac:dyDescent="0.25">
      <c r="A375" s="23" t="s">
        <v>422</v>
      </c>
      <c r="B375" s="28" t="s">
        <v>565</v>
      </c>
      <c r="C375" s="19"/>
      <c r="D375" s="19"/>
      <c r="E375" s="19"/>
      <c r="F375" s="20">
        <f>F376</f>
        <v>150</v>
      </c>
      <c r="G375" s="20">
        <f t="shared" ref="G375:H376" si="163">G376</f>
        <v>0</v>
      </c>
      <c r="H375" s="20">
        <f t="shared" si="163"/>
        <v>0</v>
      </c>
    </row>
    <row r="376" spans="1:8" ht="15.6" x14ac:dyDescent="0.25">
      <c r="A376" s="21" t="s">
        <v>132</v>
      </c>
      <c r="B376" s="19" t="s">
        <v>171</v>
      </c>
      <c r="C376" s="19"/>
      <c r="D376" s="19"/>
      <c r="E376" s="19"/>
      <c r="F376" s="20">
        <f>F377</f>
        <v>150</v>
      </c>
      <c r="G376" s="20">
        <f t="shared" si="163"/>
        <v>0</v>
      </c>
      <c r="H376" s="20">
        <f t="shared" si="163"/>
        <v>0</v>
      </c>
    </row>
    <row r="377" spans="1:8" ht="46.8" x14ac:dyDescent="0.25">
      <c r="A377" s="21" t="s">
        <v>566</v>
      </c>
      <c r="B377" s="19" t="s">
        <v>171</v>
      </c>
      <c r="C377" s="19" t="s">
        <v>35</v>
      </c>
      <c r="D377" s="19" t="s">
        <v>15</v>
      </c>
      <c r="E377" s="19" t="s">
        <v>32</v>
      </c>
      <c r="F377" s="20">
        <v>150</v>
      </c>
      <c r="G377" s="20">
        <v>0</v>
      </c>
      <c r="H377" s="20">
        <v>0</v>
      </c>
    </row>
    <row r="378" spans="1:8" ht="31.2" x14ac:dyDescent="0.25">
      <c r="A378" s="15" t="s">
        <v>172</v>
      </c>
      <c r="B378" s="16" t="s">
        <v>173</v>
      </c>
      <c r="C378" s="16"/>
      <c r="D378" s="16"/>
      <c r="E378" s="16"/>
      <c r="F378" s="17">
        <f>F379</f>
        <v>469</v>
      </c>
      <c r="G378" s="17">
        <f t="shared" ref="G378:H378" si="164">G379</f>
        <v>0</v>
      </c>
      <c r="H378" s="17">
        <f t="shared" si="164"/>
        <v>0</v>
      </c>
    </row>
    <row r="379" spans="1:8" ht="15.6" x14ac:dyDescent="0.25">
      <c r="A379" s="25" t="s">
        <v>422</v>
      </c>
      <c r="B379" s="26" t="s">
        <v>567</v>
      </c>
      <c r="C379" s="26"/>
      <c r="D379" s="26"/>
      <c r="E379" s="26"/>
      <c r="F379" s="27">
        <f>F380</f>
        <v>469</v>
      </c>
      <c r="G379" s="27">
        <f t="shared" ref="G379:H380" si="165">G380</f>
        <v>0</v>
      </c>
      <c r="H379" s="27">
        <f t="shared" si="165"/>
        <v>0</v>
      </c>
    </row>
    <row r="380" spans="1:8" ht="15.6" x14ac:dyDescent="0.25">
      <c r="A380" s="21" t="s">
        <v>174</v>
      </c>
      <c r="B380" s="19" t="s">
        <v>175</v>
      </c>
      <c r="C380" s="19"/>
      <c r="D380" s="19"/>
      <c r="E380" s="19"/>
      <c r="F380" s="20">
        <f>F381+F382</f>
        <v>469</v>
      </c>
      <c r="G380" s="20">
        <f t="shared" si="165"/>
        <v>0</v>
      </c>
      <c r="H380" s="20">
        <f t="shared" si="165"/>
        <v>0</v>
      </c>
    </row>
    <row r="381" spans="1:8" ht="31.2" x14ac:dyDescent="0.25">
      <c r="A381" s="21" t="s">
        <v>568</v>
      </c>
      <c r="B381" s="19" t="s">
        <v>175</v>
      </c>
      <c r="C381" s="19" t="s">
        <v>38</v>
      </c>
      <c r="D381" s="19" t="s">
        <v>6</v>
      </c>
      <c r="E381" s="19" t="s">
        <v>29</v>
      </c>
      <c r="F381" s="20">
        <v>402.5</v>
      </c>
      <c r="G381" s="20">
        <v>0</v>
      </c>
      <c r="H381" s="20">
        <v>0</v>
      </c>
    </row>
    <row r="382" spans="1:8" ht="15.6" x14ac:dyDescent="0.25">
      <c r="A382" s="23" t="s">
        <v>960</v>
      </c>
      <c r="B382" s="19" t="s">
        <v>175</v>
      </c>
      <c r="C382" s="19" t="s">
        <v>25</v>
      </c>
      <c r="D382" s="19" t="s">
        <v>6</v>
      </c>
      <c r="E382" s="19" t="s">
        <v>29</v>
      </c>
      <c r="F382" s="20">
        <v>66.5</v>
      </c>
      <c r="G382" s="20">
        <v>0</v>
      </c>
      <c r="H382" s="20">
        <v>0</v>
      </c>
    </row>
    <row r="383" spans="1:8" ht="31.2" x14ac:dyDescent="0.25">
      <c r="A383" s="15" t="s">
        <v>176</v>
      </c>
      <c r="B383" s="16" t="s">
        <v>177</v>
      </c>
      <c r="C383" s="16"/>
      <c r="D383" s="16"/>
      <c r="E383" s="16"/>
      <c r="F383" s="17">
        <f>F384+F388+F396</f>
        <v>16078.599999999999</v>
      </c>
      <c r="G383" s="17">
        <f>G384+G388+G396</f>
        <v>7692.4</v>
      </c>
      <c r="H383" s="17">
        <f>H384+H388+H396</f>
        <v>7692.4</v>
      </c>
    </row>
    <row r="384" spans="1:8" ht="15.6" x14ac:dyDescent="0.25">
      <c r="A384" s="21" t="s">
        <v>132</v>
      </c>
      <c r="B384" s="19" t="s">
        <v>178</v>
      </c>
      <c r="C384" s="19"/>
      <c r="D384" s="19"/>
      <c r="E384" s="19"/>
      <c r="F384" s="20">
        <f>F385+F386+F387</f>
        <v>8998.7000000000007</v>
      </c>
      <c r="G384" s="20">
        <f t="shared" ref="G384:H384" si="166">G385+G386</f>
        <v>7197.5999999999995</v>
      </c>
      <c r="H384" s="20">
        <f t="shared" si="166"/>
        <v>7547.5999999999995</v>
      </c>
    </row>
    <row r="385" spans="1:12" ht="46.8" x14ac:dyDescent="0.25">
      <c r="A385" s="21" t="s">
        <v>566</v>
      </c>
      <c r="B385" s="19" t="s">
        <v>178</v>
      </c>
      <c r="C385" s="19" t="s">
        <v>35</v>
      </c>
      <c r="D385" s="19" t="s">
        <v>15</v>
      </c>
      <c r="E385" s="19" t="s">
        <v>32</v>
      </c>
      <c r="F385" s="20">
        <v>7692.6</v>
      </c>
      <c r="G385" s="20">
        <v>6547.4</v>
      </c>
      <c r="H385" s="20">
        <v>6547.4</v>
      </c>
    </row>
    <row r="386" spans="1:12" ht="31.2" x14ac:dyDescent="0.25">
      <c r="A386" s="21" t="s">
        <v>569</v>
      </c>
      <c r="B386" s="19" t="s">
        <v>178</v>
      </c>
      <c r="C386" s="19" t="s">
        <v>38</v>
      </c>
      <c r="D386" s="19" t="s">
        <v>15</v>
      </c>
      <c r="E386" s="19" t="s">
        <v>32</v>
      </c>
      <c r="F386" s="20">
        <v>1304.5999999999999</v>
      </c>
      <c r="G386" s="20">
        <v>650.20000000000005</v>
      </c>
      <c r="H386" s="20">
        <v>1000.2</v>
      </c>
    </row>
    <row r="387" spans="1:12" ht="15.6" x14ac:dyDescent="0.25">
      <c r="A387" s="23" t="s">
        <v>885</v>
      </c>
      <c r="B387" s="19" t="s">
        <v>178</v>
      </c>
      <c r="C387" s="19" t="s">
        <v>25</v>
      </c>
      <c r="D387" s="19" t="s">
        <v>15</v>
      </c>
      <c r="E387" s="19" t="s">
        <v>32</v>
      </c>
      <c r="F387" s="20">
        <v>1.5</v>
      </c>
      <c r="G387" s="20">
        <v>0</v>
      </c>
      <c r="H387" s="20">
        <v>0</v>
      </c>
    </row>
    <row r="388" spans="1:12" ht="15.6" x14ac:dyDescent="0.25">
      <c r="A388" s="23" t="s">
        <v>584</v>
      </c>
      <c r="B388" s="28" t="s">
        <v>570</v>
      </c>
      <c r="C388" s="19"/>
      <c r="D388" s="19"/>
      <c r="E388" s="19"/>
      <c r="F388" s="20">
        <f>F389+F391+F394</f>
        <v>6935.0999999999995</v>
      </c>
      <c r="G388" s="20">
        <f>G389+G391+G394</f>
        <v>350</v>
      </c>
      <c r="H388" s="20">
        <f>H389+H391+H394</f>
        <v>0</v>
      </c>
    </row>
    <row r="389" spans="1:12" ht="31.2" x14ac:dyDescent="0.25">
      <c r="A389" s="21" t="s">
        <v>179</v>
      </c>
      <c r="B389" s="19" t="s">
        <v>180</v>
      </c>
      <c r="C389" s="19"/>
      <c r="D389" s="19"/>
      <c r="E389" s="19"/>
      <c r="F389" s="20">
        <f>F390</f>
        <v>87.9</v>
      </c>
      <c r="G389" s="20">
        <f t="shared" ref="G389:H389" si="167">G390</f>
        <v>0</v>
      </c>
      <c r="H389" s="20">
        <f t="shared" si="167"/>
        <v>0</v>
      </c>
    </row>
    <row r="390" spans="1:12" ht="31.2" x14ac:dyDescent="0.25">
      <c r="A390" s="21" t="s">
        <v>571</v>
      </c>
      <c r="B390" s="19" t="s">
        <v>180</v>
      </c>
      <c r="C390" s="19" t="s">
        <v>38</v>
      </c>
      <c r="D390" s="19" t="s">
        <v>15</v>
      </c>
      <c r="E390" s="19" t="s">
        <v>32</v>
      </c>
      <c r="F390" s="20">
        <v>87.9</v>
      </c>
      <c r="G390" s="20">
        <v>0</v>
      </c>
      <c r="H390" s="20">
        <v>0</v>
      </c>
    </row>
    <row r="391" spans="1:12" ht="15.6" x14ac:dyDescent="0.25">
      <c r="A391" s="23" t="s">
        <v>181</v>
      </c>
      <c r="B391" s="19" t="s">
        <v>182</v>
      </c>
      <c r="C391" s="19"/>
      <c r="D391" s="19"/>
      <c r="E391" s="19"/>
      <c r="F391" s="20">
        <f>F392+F393</f>
        <v>6560</v>
      </c>
      <c r="G391" s="20">
        <f t="shared" ref="G391:H391" si="168">G392</f>
        <v>0</v>
      </c>
      <c r="H391" s="20">
        <f t="shared" si="168"/>
        <v>0</v>
      </c>
    </row>
    <row r="392" spans="1:12" ht="31.2" x14ac:dyDescent="0.25">
      <c r="A392" s="23" t="s">
        <v>572</v>
      </c>
      <c r="B392" s="19" t="s">
        <v>182</v>
      </c>
      <c r="C392" s="19" t="s">
        <v>38</v>
      </c>
      <c r="D392" s="19" t="s">
        <v>15</v>
      </c>
      <c r="E392" s="19" t="s">
        <v>32</v>
      </c>
      <c r="F392" s="20">
        <v>6421</v>
      </c>
      <c r="G392" s="20">
        <v>0</v>
      </c>
      <c r="H392" s="20">
        <v>0</v>
      </c>
      <c r="J392" s="31"/>
      <c r="K392" s="31"/>
    </row>
    <row r="393" spans="1:12" ht="15.6" x14ac:dyDescent="0.25">
      <c r="A393" s="21" t="s">
        <v>864</v>
      </c>
      <c r="B393" s="19" t="s">
        <v>182</v>
      </c>
      <c r="C393" s="19" t="s">
        <v>25</v>
      </c>
      <c r="D393" s="19" t="s">
        <v>15</v>
      </c>
      <c r="E393" s="19" t="s">
        <v>32</v>
      </c>
      <c r="F393" s="20">
        <v>139</v>
      </c>
      <c r="G393" s="20">
        <v>0</v>
      </c>
      <c r="H393" s="20">
        <v>0</v>
      </c>
      <c r="J393" s="31"/>
    </row>
    <row r="394" spans="1:12" ht="15.6" x14ac:dyDescent="0.25">
      <c r="A394" s="21" t="s">
        <v>183</v>
      </c>
      <c r="B394" s="19" t="s">
        <v>184</v>
      </c>
      <c r="C394" s="19"/>
      <c r="D394" s="19"/>
      <c r="E394" s="19"/>
      <c r="F394" s="20">
        <f>F395</f>
        <v>287.2</v>
      </c>
      <c r="G394" s="20">
        <f t="shared" ref="G394:H394" si="169">G395</f>
        <v>350</v>
      </c>
      <c r="H394" s="20">
        <f t="shared" si="169"/>
        <v>0</v>
      </c>
    </row>
    <row r="395" spans="1:12" ht="31.2" x14ac:dyDescent="0.25">
      <c r="A395" s="21" t="s">
        <v>573</v>
      </c>
      <c r="B395" s="19" t="s">
        <v>184</v>
      </c>
      <c r="C395" s="19" t="s">
        <v>38</v>
      </c>
      <c r="D395" s="19" t="s">
        <v>6</v>
      </c>
      <c r="E395" s="19" t="s">
        <v>29</v>
      </c>
      <c r="F395" s="20">
        <v>287.2</v>
      </c>
      <c r="G395" s="20">
        <v>350</v>
      </c>
      <c r="H395" s="20">
        <v>0</v>
      </c>
    </row>
    <row r="396" spans="1:12" ht="15.6" x14ac:dyDescent="0.25">
      <c r="A396" s="21" t="s">
        <v>585</v>
      </c>
      <c r="B396" s="28" t="s">
        <v>574</v>
      </c>
      <c r="C396" s="19"/>
      <c r="D396" s="19"/>
      <c r="E396" s="19"/>
      <c r="F396" s="20">
        <f>F397</f>
        <v>144.80000000000001</v>
      </c>
      <c r="G396" s="20">
        <f t="shared" ref="G396:H396" si="170">G397</f>
        <v>144.80000000000001</v>
      </c>
      <c r="H396" s="20">
        <f t="shared" si="170"/>
        <v>144.80000000000001</v>
      </c>
    </row>
    <row r="397" spans="1:12" ht="15.6" x14ac:dyDescent="0.25">
      <c r="A397" s="21" t="s">
        <v>132</v>
      </c>
      <c r="B397" s="19" t="s">
        <v>185</v>
      </c>
      <c r="C397" s="19"/>
      <c r="D397" s="19"/>
      <c r="E397" s="19"/>
      <c r="F397" s="20">
        <f>F398</f>
        <v>144.80000000000001</v>
      </c>
      <c r="G397" s="20">
        <f t="shared" ref="G397:H397" si="171">G398</f>
        <v>144.80000000000001</v>
      </c>
      <c r="H397" s="20">
        <f t="shared" si="171"/>
        <v>144.80000000000001</v>
      </c>
    </row>
    <row r="398" spans="1:12" ht="15.6" x14ac:dyDescent="0.25">
      <c r="A398" s="21" t="s">
        <v>539</v>
      </c>
      <c r="B398" s="19" t="s">
        <v>185</v>
      </c>
      <c r="C398" s="19" t="s">
        <v>25</v>
      </c>
      <c r="D398" s="19" t="s">
        <v>15</v>
      </c>
      <c r="E398" s="19" t="s">
        <v>32</v>
      </c>
      <c r="F398" s="20">
        <v>144.80000000000001</v>
      </c>
      <c r="G398" s="20">
        <v>144.80000000000001</v>
      </c>
      <c r="H398" s="20">
        <v>144.80000000000001</v>
      </c>
    </row>
    <row r="399" spans="1:12" ht="31.2" x14ac:dyDescent="0.25">
      <c r="A399" s="32" t="s">
        <v>806</v>
      </c>
      <c r="B399" s="33" t="s">
        <v>801</v>
      </c>
      <c r="C399" s="34"/>
      <c r="D399" s="35"/>
      <c r="E399" s="35"/>
      <c r="F399" s="36">
        <f>F400+F401+F403+F405+F409</f>
        <v>2557.9</v>
      </c>
      <c r="G399" s="36">
        <f t="shared" ref="G399:H399" si="172">G400</f>
        <v>0</v>
      </c>
      <c r="H399" s="36">
        <f t="shared" si="172"/>
        <v>0</v>
      </c>
      <c r="I399" s="1"/>
      <c r="J399" s="1"/>
      <c r="K399" s="1"/>
      <c r="L399" s="1"/>
    </row>
    <row r="400" spans="1:12" ht="15.6" x14ac:dyDescent="0.25">
      <c r="A400" s="37" t="s">
        <v>802</v>
      </c>
      <c r="B400" s="35" t="s">
        <v>803</v>
      </c>
      <c r="C400" s="34"/>
      <c r="D400" s="35"/>
      <c r="E400" s="35"/>
      <c r="F400" s="38">
        <f>F407</f>
        <v>1812</v>
      </c>
      <c r="G400" s="38">
        <f>G407</f>
        <v>0</v>
      </c>
      <c r="H400" s="38">
        <f>H407</f>
        <v>0</v>
      </c>
      <c r="I400" s="1"/>
      <c r="J400" s="1"/>
      <c r="K400" s="1"/>
      <c r="L400" s="1"/>
    </row>
    <row r="401" spans="1:12" ht="31.2" x14ac:dyDescent="0.25">
      <c r="A401" s="37" t="s">
        <v>312</v>
      </c>
      <c r="B401" s="35" t="s">
        <v>866</v>
      </c>
      <c r="C401" s="34"/>
      <c r="D401" s="35"/>
      <c r="E401" s="35"/>
      <c r="F401" s="38">
        <f>F402</f>
        <v>314.89999999999998</v>
      </c>
      <c r="G401" s="38">
        <f t="shared" ref="G401:H401" si="173">G402</f>
        <v>0</v>
      </c>
      <c r="H401" s="38">
        <f t="shared" si="173"/>
        <v>0</v>
      </c>
      <c r="I401" s="1"/>
      <c r="J401" s="1"/>
      <c r="K401" s="1"/>
      <c r="L401" s="1"/>
    </row>
    <row r="402" spans="1:12" ht="31.2" x14ac:dyDescent="0.25">
      <c r="A402" s="37" t="s">
        <v>865</v>
      </c>
      <c r="B402" s="35" t="s">
        <v>866</v>
      </c>
      <c r="C402" s="34">
        <v>500</v>
      </c>
      <c r="D402" s="35" t="s">
        <v>166</v>
      </c>
      <c r="E402" s="35" t="s">
        <v>11</v>
      </c>
      <c r="F402" s="38">
        <v>314.89999999999998</v>
      </c>
      <c r="G402" s="38">
        <v>0</v>
      </c>
      <c r="H402" s="38">
        <v>0</v>
      </c>
      <c r="I402" s="1"/>
      <c r="J402" s="1"/>
      <c r="K402" s="1"/>
      <c r="L402" s="1"/>
    </row>
    <row r="403" spans="1:12" ht="31.2" x14ac:dyDescent="0.25">
      <c r="A403" s="37" t="s">
        <v>314</v>
      </c>
      <c r="B403" s="35" t="s">
        <v>868</v>
      </c>
      <c r="C403" s="34"/>
      <c r="D403" s="35"/>
      <c r="E403" s="35"/>
      <c r="F403" s="38">
        <f>F404</f>
        <v>392.4</v>
      </c>
      <c r="G403" s="38">
        <f t="shared" ref="G403:H403" si="174">G404</f>
        <v>0</v>
      </c>
      <c r="H403" s="38">
        <f t="shared" si="174"/>
        <v>0</v>
      </c>
      <c r="I403" s="1"/>
      <c r="J403" s="1"/>
      <c r="K403" s="1"/>
      <c r="L403" s="1"/>
    </row>
    <row r="404" spans="1:12" ht="31.2" x14ac:dyDescent="0.25">
      <c r="A404" s="37" t="s">
        <v>867</v>
      </c>
      <c r="B404" s="35" t="s">
        <v>868</v>
      </c>
      <c r="C404" s="34">
        <v>500</v>
      </c>
      <c r="D404" s="35" t="s">
        <v>166</v>
      </c>
      <c r="E404" s="35" t="s">
        <v>11</v>
      </c>
      <c r="F404" s="38">
        <v>392.4</v>
      </c>
      <c r="G404" s="38">
        <v>0</v>
      </c>
      <c r="H404" s="38">
        <v>0</v>
      </c>
      <c r="I404" s="1"/>
      <c r="J404" s="1"/>
      <c r="K404" s="1"/>
      <c r="L404" s="1"/>
    </row>
    <row r="405" spans="1:12" ht="31.2" x14ac:dyDescent="0.25">
      <c r="A405" s="37" t="s">
        <v>320</v>
      </c>
      <c r="B405" s="35" t="s">
        <v>869</v>
      </c>
      <c r="C405" s="34"/>
      <c r="D405" s="35"/>
      <c r="E405" s="35"/>
      <c r="F405" s="38">
        <f>F406</f>
        <v>32.4</v>
      </c>
      <c r="G405" s="38">
        <f t="shared" ref="G405:H405" si="175">G406</f>
        <v>0</v>
      </c>
      <c r="H405" s="38">
        <f t="shared" si="175"/>
        <v>0</v>
      </c>
      <c r="I405" s="1"/>
      <c r="J405" s="1"/>
      <c r="K405" s="1"/>
      <c r="L405" s="1"/>
    </row>
    <row r="406" spans="1:12" ht="31.2" x14ac:dyDescent="0.25">
      <c r="A406" s="37" t="s">
        <v>839</v>
      </c>
      <c r="B406" s="35" t="s">
        <v>869</v>
      </c>
      <c r="C406" s="34">
        <v>500</v>
      </c>
      <c r="D406" s="35" t="s">
        <v>166</v>
      </c>
      <c r="E406" s="35" t="s">
        <v>11</v>
      </c>
      <c r="F406" s="38">
        <v>32.4</v>
      </c>
      <c r="G406" s="38">
        <v>0</v>
      </c>
      <c r="H406" s="38">
        <v>0</v>
      </c>
      <c r="I406" s="1"/>
      <c r="J406" s="1"/>
      <c r="K406" s="1"/>
      <c r="L406" s="1"/>
    </row>
    <row r="407" spans="1:12" ht="31.2" x14ac:dyDescent="0.25">
      <c r="A407" s="37" t="s">
        <v>322</v>
      </c>
      <c r="B407" s="35" t="s">
        <v>804</v>
      </c>
      <c r="C407" s="34"/>
      <c r="D407" s="35"/>
      <c r="E407" s="35"/>
      <c r="F407" s="38">
        <f>F408</f>
        <v>1812</v>
      </c>
      <c r="G407" s="38">
        <f t="shared" ref="G407:H407" si="176">G408</f>
        <v>0</v>
      </c>
      <c r="H407" s="38">
        <f t="shared" si="176"/>
        <v>0</v>
      </c>
      <c r="I407" s="1"/>
      <c r="J407" s="1"/>
      <c r="K407" s="1"/>
      <c r="L407" s="1"/>
    </row>
    <row r="408" spans="1:12" ht="31.2" x14ac:dyDescent="0.25">
      <c r="A408" s="37" t="s">
        <v>805</v>
      </c>
      <c r="B408" s="35" t="s">
        <v>804</v>
      </c>
      <c r="C408" s="34">
        <v>500</v>
      </c>
      <c r="D408" s="35" t="s">
        <v>166</v>
      </c>
      <c r="E408" s="35" t="s">
        <v>11</v>
      </c>
      <c r="F408" s="38">
        <v>1812</v>
      </c>
      <c r="G408" s="38">
        <v>0</v>
      </c>
      <c r="H408" s="38">
        <v>0</v>
      </c>
      <c r="I408" s="39"/>
      <c r="J408" s="40"/>
      <c r="K408" s="1"/>
      <c r="L408" s="1"/>
    </row>
    <row r="409" spans="1:12" ht="31.2" x14ac:dyDescent="0.25">
      <c r="A409" s="37" t="s">
        <v>324</v>
      </c>
      <c r="B409" s="35" t="s">
        <v>871</v>
      </c>
      <c r="C409" s="34"/>
      <c r="D409" s="35"/>
      <c r="E409" s="35"/>
      <c r="F409" s="38">
        <f>F410</f>
        <v>6.2</v>
      </c>
      <c r="G409" s="38">
        <f t="shared" ref="G409:H409" si="177">G410</f>
        <v>0</v>
      </c>
      <c r="H409" s="38">
        <f t="shared" si="177"/>
        <v>0</v>
      </c>
      <c r="I409" s="39"/>
      <c r="J409" s="40"/>
      <c r="K409" s="1"/>
      <c r="L409" s="1"/>
    </row>
    <row r="410" spans="1:12" ht="31.2" x14ac:dyDescent="0.25">
      <c r="A410" s="37" t="s">
        <v>870</v>
      </c>
      <c r="B410" s="35" t="s">
        <v>871</v>
      </c>
      <c r="C410" s="34">
        <v>500</v>
      </c>
      <c r="D410" s="35" t="s">
        <v>166</v>
      </c>
      <c r="E410" s="35" t="s">
        <v>11</v>
      </c>
      <c r="F410" s="38">
        <v>6.2</v>
      </c>
      <c r="G410" s="38">
        <v>0</v>
      </c>
      <c r="H410" s="38">
        <v>0</v>
      </c>
      <c r="I410" s="39"/>
      <c r="J410" s="40"/>
      <c r="K410" s="1"/>
      <c r="L410" s="1"/>
    </row>
    <row r="411" spans="1:12" ht="42.75" customHeight="1" x14ac:dyDescent="0.25">
      <c r="A411" s="15" t="s">
        <v>186</v>
      </c>
      <c r="B411" s="16" t="s">
        <v>187</v>
      </c>
      <c r="C411" s="16"/>
      <c r="D411" s="16"/>
      <c r="E411" s="16"/>
      <c r="F411" s="17">
        <f>F412</f>
        <v>3690.9</v>
      </c>
      <c r="G411" s="17">
        <f t="shared" ref="G411:H411" si="178">G412</f>
        <v>4487.3</v>
      </c>
      <c r="H411" s="17">
        <f t="shared" si="178"/>
        <v>4730.8</v>
      </c>
    </row>
    <row r="412" spans="1:12" ht="31.2" x14ac:dyDescent="0.25">
      <c r="A412" s="25" t="s">
        <v>586</v>
      </c>
      <c r="B412" s="26" t="s">
        <v>575</v>
      </c>
      <c r="C412" s="26"/>
      <c r="D412" s="26"/>
      <c r="E412" s="26"/>
      <c r="F412" s="27">
        <f>F413</f>
        <v>3690.9</v>
      </c>
      <c r="G412" s="27">
        <f t="shared" ref="G412:H413" si="179">G413</f>
        <v>4487.3</v>
      </c>
      <c r="H412" s="27">
        <f t="shared" si="179"/>
        <v>4730.8</v>
      </c>
    </row>
    <row r="413" spans="1:12" ht="31.2" x14ac:dyDescent="0.25">
      <c r="A413" s="23" t="s">
        <v>188</v>
      </c>
      <c r="B413" s="19" t="s">
        <v>189</v>
      </c>
      <c r="C413" s="19"/>
      <c r="D413" s="19"/>
      <c r="E413" s="19"/>
      <c r="F413" s="20">
        <f>F414</f>
        <v>3690.9</v>
      </c>
      <c r="G413" s="20">
        <f t="shared" si="179"/>
        <v>4487.3</v>
      </c>
      <c r="H413" s="20">
        <f t="shared" si="179"/>
        <v>4730.8</v>
      </c>
    </row>
    <row r="414" spans="1:12" ht="31.2" x14ac:dyDescent="0.25">
      <c r="A414" s="21" t="s">
        <v>576</v>
      </c>
      <c r="B414" s="19" t="s">
        <v>189</v>
      </c>
      <c r="C414" s="19" t="s">
        <v>7</v>
      </c>
      <c r="D414" s="19" t="s">
        <v>5</v>
      </c>
      <c r="E414" s="19" t="s">
        <v>6</v>
      </c>
      <c r="F414" s="20">
        <v>3690.9</v>
      </c>
      <c r="G414" s="20">
        <v>4487.3</v>
      </c>
      <c r="H414" s="20">
        <v>4730.8</v>
      </c>
      <c r="I414" s="41"/>
      <c r="J414" s="42"/>
      <c r="K414" s="42"/>
    </row>
    <row r="415" spans="1:12" ht="31.2" x14ac:dyDescent="0.25">
      <c r="A415" s="55" t="s">
        <v>818</v>
      </c>
      <c r="B415" s="56" t="s">
        <v>807</v>
      </c>
      <c r="C415" s="57"/>
      <c r="D415" s="56"/>
      <c r="E415" s="56"/>
      <c r="F415" s="58">
        <f>F416</f>
        <v>937.8</v>
      </c>
      <c r="G415" s="58">
        <f t="shared" ref="G415:H416" si="180">G416</f>
        <v>0</v>
      </c>
      <c r="H415" s="58">
        <f t="shared" si="180"/>
        <v>0</v>
      </c>
      <c r="I415" s="1"/>
      <c r="J415" s="1"/>
      <c r="K415" s="1"/>
      <c r="L415" s="1"/>
    </row>
    <row r="416" spans="1:12" ht="15.6" x14ac:dyDescent="0.25">
      <c r="A416" s="37" t="s">
        <v>808</v>
      </c>
      <c r="B416" s="35" t="s">
        <v>809</v>
      </c>
      <c r="C416" s="34"/>
      <c r="D416" s="35"/>
      <c r="E416" s="35"/>
      <c r="F416" s="59">
        <f>F417</f>
        <v>937.8</v>
      </c>
      <c r="G416" s="59">
        <f t="shared" si="180"/>
        <v>0</v>
      </c>
      <c r="H416" s="59">
        <f t="shared" si="180"/>
        <v>0</v>
      </c>
      <c r="I416" s="1"/>
      <c r="J416" s="1"/>
      <c r="K416" s="1"/>
      <c r="L416" s="1"/>
    </row>
    <row r="417" spans="1:12" ht="15.6" x14ac:dyDescent="0.25">
      <c r="A417" s="37" t="s">
        <v>810</v>
      </c>
      <c r="B417" s="35" t="s">
        <v>811</v>
      </c>
      <c r="C417" s="34"/>
      <c r="D417" s="35"/>
      <c r="E417" s="35"/>
      <c r="F417" s="59">
        <f>F418+F420+F424+F426+F428+F422</f>
        <v>937.8</v>
      </c>
      <c r="G417" s="59">
        <f t="shared" ref="G417:H417" si="181">G418+G420</f>
        <v>0</v>
      </c>
      <c r="H417" s="59">
        <f t="shared" si="181"/>
        <v>0</v>
      </c>
      <c r="I417" s="1"/>
      <c r="J417" s="1"/>
      <c r="K417" s="1"/>
      <c r="L417" s="1"/>
    </row>
    <row r="418" spans="1:12" s="43" customFormat="1" ht="31.2" x14ac:dyDescent="0.25">
      <c r="A418" s="60" t="s">
        <v>812</v>
      </c>
      <c r="B418" s="61" t="s">
        <v>813</v>
      </c>
      <c r="C418" s="62"/>
      <c r="D418" s="61"/>
      <c r="E418" s="61"/>
      <c r="F418" s="63">
        <f>F419</f>
        <v>15.6</v>
      </c>
      <c r="G418" s="63">
        <f t="shared" ref="G418:H420" si="182">G419</f>
        <v>0</v>
      </c>
      <c r="H418" s="63">
        <f t="shared" si="182"/>
        <v>0</v>
      </c>
    </row>
    <row r="419" spans="1:12" s="44" customFormat="1" ht="31.2" x14ac:dyDescent="0.25">
      <c r="A419" s="60" t="s">
        <v>814</v>
      </c>
      <c r="B419" s="61" t="s">
        <v>813</v>
      </c>
      <c r="C419" s="62">
        <v>500</v>
      </c>
      <c r="D419" s="61" t="s">
        <v>166</v>
      </c>
      <c r="E419" s="61" t="s">
        <v>22</v>
      </c>
      <c r="F419" s="63">
        <v>15.6</v>
      </c>
      <c r="G419" s="63">
        <v>0</v>
      </c>
      <c r="H419" s="63">
        <v>0</v>
      </c>
      <c r="J419" s="45"/>
    </row>
    <row r="420" spans="1:12" s="43" customFormat="1" ht="31.2" x14ac:dyDescent="0.25">
      <c r="A420" s="60" t="s">
        <v>815</v>
      </c>
      <c r="B420" s="61" t="s">
        <v>816</v>
      </c>
      <c r="C420" s="62"/>
      <c r="D420" s="61"/>
      <c r="E420" s="61"/>
      <c r="F420" s="63">
        <f>F421</f>
        <v>807.1</v>
      </c>
      <c r="G420" s="63">
        <f t="shared" si="182"/>
        <v>0</v>
      </c>
      <c r="H420" s="63">
        <f t="shared" si="182"/>
        <v>0</v>
      </c>
    </row>
    <row r="421" spans="1:12" s="44" customFormat="1" ht="31.2" x14ac:dyDescent="0.25">
      <c r="A421" s="60" t="s">
        <v>817</v>
      </c>
      <c r="B421" s="61" t="s">
        <v>816</v>
      </c>
      <c r="C421" s="62">
        <v>500</v>
      </c>
      <c r="D421" s="61" t="s">
        <v>166</v>
      </c>
      <c r="E421" s="61" t="s">
        <v>22</v>
      </c>
      <c r="F421" s="63">
        <v>807.1</v>
      </c>
      <c r="G421" s="63">
        <v>0</v>
      </c>
      <c r="H421" s="63">
        <v>0</v>
      </c>
      <c r="J421" s="45"/>
    </row>
    <row r="422" spans="1:12" s="44" customFormat="1" ht="31.2" x14ac:dyDescent="0.25">
      <c r="A422" s="60" t="s">
        <v>318</v>
      </c>
      <c r="B422" s="61" t="s">
        <v>961</v>
      </c>
      <c r="C422" s="62"/>
      <c r="D422" s="61"/>
      <c r="E422" s="61"/>
      <c r="F422" s="63">
        <f>F423</f>
        <v>11.8</v>
      </c>
      <c r="G422" s="63">
        <f t="shared" ref="G422:H422" si="183">G423</f>
        <v>0</v>
      </c>
      <c r="H422" s="63">
        <f t="shared" si="183"/>
        <v>0</v>
      </c>
      <c r="J422" s="45"/>
    </row>
    <row r="423" spans="1:12" s="44" customFormat="1" ht="31.2" x14ac:dyDescent="0.25">
      <c r="A423" s="60" t="s">
        <v>318</v>
      </c>
      <c r="B423" s="61" t="s">
        <v>961</v>
      </c>
      <c r="C423" s="62">
        <v>500</v>
      </c>
      <c r="D423" s="61" t="s">
        <v>166</v>
      </c>
      <c r="E423" s="61" t="s">
        <v>22</v>
      </c>
      <c r="F423" s="63">
        <v>11.8</v>
      </c>
      <c r="G423" s="63">
        <v>0</v>
      </c>
      <c r="H423" s="63">
        <v>0</v>
      </c>
      <c r="J423" s="45"/>
    </row>
    <row r="424" spans="1:12" s="44" customFormat="1" ht="31.2" x14ac:dyDescent="0.25">
      <c r="A424" s="60" t="s">
        <v>320</v>
      </c>
      <c r="B424" s="61" t="s">
        <v>872</v>
      </c>
      <c r="C424" s="62"/>
      <c r="D424" s="61"/>
      <c r="E424" s="61"/>
      <c r="F424" s="63">
        <f>F425</f>
        <v>8.8000000000000007</v>
      </c>
      <c r="G424" s="63">
        <f t="shared" ref="G424:H424" si="184">G425</f>
        <v>0</v>
      </c>
      <c r="H424" s="63">
        <f t="shared" si="184"/>
        <v>0</v>
      </c>
      <c r="J424" s="45"/>
    </row>
    <row r="425" spans="1:12" s="44" customFormat="1" ht="31.2" x14ac:dyDescent="0.25">
      <c r="A425" s="60" t="s">
        <v>839</v>
      </c>
      <c r="B425" s="61" t="s">
        <v>872</v>
      </c>
      <c r="C425" s="62">
        <v>500</v>
      </c>
      <c r="D425" s="61" t="s">
        <v>166</v>
      </c>
      <c r="E425" s="61" t="s">
        <v>22</v>
      </c>
      <c r="F425" s="63">
        <v>8.8000000000000007</v>
      </c>
      <c r="G425" s="63">
        <v>0</v>
      </c>
      <c r="H425" s="63">
        <v>0</v>
      </c>
      <c r="J425" s="45"/>
    </row>
    <row r="426" spans="1:12" s="44" customFormat="1" ht="31.2" x14ac:dyDescent="0.25">
      <c r="A426" s="60" t="s">
        <v>322</v>
      </c>
      <c r="B426" s="61" t="s">
        <v>873</v>
      </c>
      <c r="C426" s="62"/>
      <c r="D426" s="61"/>
      <c r="E426" s="61"/>
      <c r="F426" s="63">
        <f>F427</f>
        <v>19.5</v>
      </c>
      <c r="G426" s="63">
        <f t="shared" ref="G426:H426" si="185">G427</f>
        <v>0</v>
      </c>
      <c r="H426" s="63">
        <f t="shared" si="185"/>
        <v>0</v>
      </c>
      <c r="J426" s="45"/>
    </row>
    <row r="427" spans="1:12" s="44" customFormat="1" ht="31.2" x14ac:dyDescent="0.25">
      <c r="A427" s="60" t="s">
        <v>805</v>
      </c>
      <c r="B427" s="61" t="s">
        <v>873</v>
      </c>
      <c r="C427" s="62">
        <v>500</v>
      </c>
      <c r="D427" s="61" t="s">
        <v>166</v>
      </c>
      <c r="E427" s="61" t="s">
        <v>22</v>
      </c>
      <c r="F427" s="63">
        <v>19.5</v>
      </c>
      <c r="G427" s="63">
        <v>0</v>
      </c>
      <c r="H427" s="63">
        <v>0</v>
      </c>
      <c r="J427" s="45"/>
    </row>
    <row r="428" spans="1:12" s="44" customFormat="1" ht="31.2" x14ac:dyDescent="0.25">
      <c r="A428" s="60" t="s">
        <v>324</v>
      </c>
      <c r="B428" s="61" t="s">
        <v>874</v>
      </c>
      <c r="C428" s="62"/>
      <c r="D428" s="61"/>
      <c r="E428" s="61"/>
      <c r="F428" s="63">
        <f>F429</f>
        <v>75</v>
      </c>
      <c r="G428" s="63">
        <f t="shared" ref="G428:H428" si="186">G429</f>
        <v>0</v>
      </c>
      <c r="H428" s="63">
        <f t="shared" si="186"/>
        <v>0</v>
      </c>
      <c r="J428" s="45"/>
    </row>
    <row r="429" spans="1:12" s="44" customFormat="1" ht="31.2" x14ac:dyDescent="0.25">
      <c r="A429" s="60" t="s">
        <v>870</v>
      </c>
      <c r="B429" s="61" t="s">
        <v>874</v>
      </c>
      <c r="C429" s="62">
        <v>500</v>
      </c>
      <c r="D429" s="61" t="s">
        <v>166</v>
      </c>
      <c r="E429" s="61" t="s">
        <v>22</v>
      </c>
      <c r="F429" s="63">
        <v>75</v>
      </c>
      <c r="G429" s="63">
        <v>0</v>
      </c>
      <c r="H429" s="63">
        <v>0</v>
      </c>
      <c r="J429" s="45"/>
    </row>
    <row r="430" spans="1:12" ht="31.2" x14ac:dyDescent="0.25">
      <c r="A430" s="15" t="s">
        <v>190</v>
      </c>
      <c r="B430" s="16" t="s">
        <v>191</v>
      </c>
      <c r="C430" s="16"/>
      <c r="D430" s="16"/>
      <c r="E430" s="16"/>
      <c r="F430" s="17">
        <f>F431+F435+F438+F441+F459</f>
        <v>380715.5</v>
      </c>
      <c r="G430" s="17">
        <f>G431+G435+G438+G441+G459</f>
        <v>33790.5</v>
      </c>
      <c r="H430" s="17">
        <f>H431+H435+H438+H441+H459</f>
        <v>37000.1</v>
      </c>
    </row>
    <row r="431" spans="1:12" ht="15.6" x14ac:dyDescent="0.25">
      <c r="A431" s="23" t="s">
        <v>192</v>
      </c>
      <c r="B431" s="19" t="s">
        <v>193</v>
      </c>
      <c r="C431" s="19"/>
      <c r="D431" s="19"/>
      <c r="E431" s="19"/>
      <c r="F431" s="20">
        <f>F432+F433+F434</f>
        <v>13433.1</v>
      </c>
      <c r="G431" s="20">
        <f t="shared" ref="G431:H431" si="187">G432+G433</f>
        <v>10847</v>
      </c>
      <c r="H431" s="20">
        <f t="shared" si="187"/>
        <v>11220</v>
      </c>
    </row>
    <row r="432" spans="1:12" ht="46.8" x14ac:dyDescent="0.25">
      <c r="A432" s="23" t="s">
        <v>587</v>
      </c>
      <c r="B432" s="19" t="s">
        <v>193</v>
      </c>
      <c r="C432" s="19" t="s">
        <v>35</v>
      </c>
      <c r="D432" s="19" t="s">
        <v>15</v>
      </c>
      <c r="E432" s="19" t="s">
        <v>32</v>
      </c>
      <c r="F432" s="20">
        <v>11022.6</v>
      </c>
      <c r="G432" s="20">
        <v>10201.6</v>
      </c>
      <c r="H432" s="20">
        <v>10574.6</v>
      </c>
    </row>
    <row r="433" spans="1:9" ht="31.2" x14ac:dyDescent="0.25">
      <c r="A433" s="23" t="s">
        <v>588</v>
      </c>
      <c r="B433" s="19" t="s">
        <v>193</v>
      </c>
      <c r="C433" s="19" t="s">
        <v>38</v>
      </c>
      <c r="D433" s="19" t="s">
        <v>15</v>
      </c>
      <c r="E433" s="19" t="s">
        <v>32</v>
      </c>
      <c r="F433" s="20">
        <v>2105.5</v>
      </c>
      <c r="G433" s="20">
        <v>645.4</v>
      </c>
      <c r="H433" s="20">
        <v>645.4</v>
      </c>
    </row>
    <row r="434" spans="1:9" ht="15.6" x14ac:dyDescent="0.25">
      <c r="A434" s="23" t="s">
        <v>875</v>
      </c>
      <c r="B434" s="19" t="s">
        <v>193</v>
      </c>
      <c r="C434" s="19" t="s">
        <v>25</v>
      </c>
      <c r="D434" s="19" t="s">
        <v>15</v>
      </c>
      <c r="E434" s="19" t="s">
        <v>32</v>
      </c>
      <c r="F434" s="20">
        <v>305</v>
      </c>
      <c r="G434" s="20">
        <v>0</v>
      </c>
      <c r="H434" s="20">
        <v>0</v>
      </c>
    </row>
    <row r="435" spans="1:9" ht="31.2" x14ac:dyDescent="0.25">
      <c r="A435" s="23" t="s">
        <v>194</v>
      </c>
      <c r="B435" s="19" t="s">
        <v>195</v>
      </c>
      <c r="C435" s="19"/>
      <c r="D435" s="19"/>
      <c r="E435" s="19"/>
      <c r="F435" s="20">
        <f>F436+F437</f>
        <v>67.400000000000006</v>
      </c>
      <c r="G435" s="20">
        <f t="shared" ref="G435:H435" si="188">G436+G437</f>
        <v>67.400000000000006</v>
      </c>
      <c r="H435" s="20">
        <f t="shared" si="188"/>
        <v>67.400000000000006</v>
      </c>
    </row>
    <row r="436" spans="1:9" ht="62.4" x14ac:dyDescent="0.25">
      <c r="A436" s="23" t="s">
        <v>589</v>
      </c>
      <c r="B436" s="19" t="s">
        <v>195</v>
      </c>
      <c r="C436" s="19" t="s">
        <v>35</v>
      </c>
      <c r="D436" s="19" t="s">
        <v>166</v>
      </c>
      <c r="E436" s="19" t="s">
        <v>166</v>
      </c>
      <c r="F436" s="20">
        <v>60.7</v>
      </c>
      <c r="G436" s="20">
        <v>60.7</v>
      </c>
      <c r="H436" s="20">
        <v>60.7</v>
      </c>
    </row>
    <row r="437" spans="1:9" ht="46.8" x14ac:dyDescent="0.25">
      <c r="A437" s="23" t="s">
        <v>590</v>
      </c>
      <c r="B437" s="19" t="s">
        <v>195</v>
      </c>
      <c r="C437" s="19" t="s">
        <v>38</v>
      </c>
      <c r="D437" s="19" t="s">
        <v>166</v>
      </c>
      <c r="E437" s="19" t="s">
        <v>166</v>
      </c>
      <c r="F437" s="20">
        <v>6.7</v>
      </c>
      <c r="G437" s="20">
        <v>6.7</v>
      </c>
      <c r="H437" s="20">
        <v>6.7</v>
      </c>
    </row>
    <row r="438" spans="1:9" ht="15.6" x14ac:dyDescent="0.25">
      <c r="A438" s="23" t="s">
        <v>592</v>
      </c>
      <c r="B438" s="19" t="s">
        <v>591</v>
      </c>
      <c r="C438" s="19"/>
      <c r="D438" s="19"/>
      <c r="E438" s="19"/>
      <c r="F438" s="20">
        <f>F439</f>
        <v>120.4</v>
      </c>
      <c r="G438" s="20">
        <f t="shared" ref="G438:H439" si="189">G439</f>
        <v>120.4</v>
      </c>
      <c r="H438" s="20">
        <f t="shared" si="189"/>
        <v>120.4</v>
      </c>
    </row>
    <row r="439" spans="1:9" ht="15.6" x14ac:dyDescent="0.25">
      <c r="A439" s="23" t="s">
        <v>192</v>
      </c>
      <c r="B439" s="19" t="s">
        <v>196</v>
      </c>
      <c r="C439" s="19"/>
      <c r="D439" s="19"/>
      <c r="E439" s="19"/>
      <c r="F439" s="20">
        <f>F440</f>
        <v>120.4</v>
      </c>
      <c r="G439" s="20">
        <f t="shared" si="189"/>
        <v>120.4</v>
      </c>
      <c r="H439" s="20">
        <f t="shared" si="189"/>
        <v>120.4</v>
      </c>
    </row>
    <row r="440" spans="1:9" ht="15.6" x14ac:dyDescent="0.25">
      <c r="A440" s="23" t="s">
        <v>593</v>
      </c>
      <c r="B440" s="19" t="s">
        <v>196</v>
      </c>
      <c r="C440" s="19" t="s">
        <v>25</v>
      </c>
      <c r="D440" s="19" t="s">
        <v>15</v>
      </c>
      <c r="E440" s="19" t="s">
        <v>32</v>
      </c>
      <c r="F440" s="20">
        <v>120.4</v>
      </c>
      <c r="G440" s="20">
        <v>120.4</v>
      </c>
      <c r="H440" s="20">
        <v>120.4</v>
      </c>
    </row>
    <row r="441" spans="1:9" ht="31.2" x14ac:dyDescent="0.25">
      <c r="A441" s="23" t="s">
        <v>595</v>
      </c>
      <c r="B441" s="19" t="s">
        <v>594</v>
      </c>
      <c r="C441" s="19"/>
      <c r="D441" s="19"/>
      <c r="E441" s="19"/>
      <c r="F441" s="20">
        <f>F442</f>
        <v>360110.6</v>
      </c>
      <c r="G441" s="20">
        <f t="shared" ref="G441:H441" si="190">G442</f>
        <v>17283.399999999998</v>
      </c>
      <c r="H441" s="20">
        <f t="shared" si="190"/>
        <v>20120</v>
      </c>
    </row>
    <row r="442" spans="1:9" ht="15.6" x14ac:dyDescent="0.25">
      <c r="A442" s="23" t="s">
        <v>597</v>
      </c>
      <c r="B442" s="19" t="s">
        <v>596</v>
      </c>
      <c r="C442" s="19"/>
      <c r="D442" s="19"/>
      <c r="E442" s="19"/>
      <c r="F442" s="20">
        <f>F451+F454+F447+F449+F443+F457+F445</f>
        <v>360110.6</v>
      </c>
      <c r="G442" s="20">
        <f>G451+G454+G447+G449</f>
        <v>17283.399999999998</v>
      </c>
      <c r="H442" s="20">
        <f>H451+H454+H447+H449</f>
        <v>20120</v>
      </c>
    </row>
    <row r="443" spans="1:9" ht="15.6" x14ac:dyDescent="0.25">
      <c r="A443" s="23" t="s">
        <v>876</v>
      </c>
      <c r="B443" s="19" t="s">
        <v>878</v>
      </c>
      <c r="C443" s="19"/>
      <c r="D443" s="19"/>
      <c r="E443" s="19"/>
      <c r="F443" s="20">
        <f>F444</f>
        <v>100680</v>
      </c>
      <c r="G443" s="20">
        <f t="shared" ref="G443:H443" si="191">G444</f>
        <v>0</v>
      </c>
      <c r="H443" s="20">
        <f t="shared" si="191"/>
        <v>0</v>
      </c>
    </row>
    <row r="444" spans="1:9" ht="31.2" x14ac:dyDescent="0.25">
      <c r="A444" s="23" t="s">
        <v>877</v>
      </c>
      <c r="B444" s="19" t="s">
        <v>878</v>
      </c>
      <c r="C444" s="19" t="s">
        <v>207</v>
      </c>
      <c r="D444" s="19" t="s">
        <v>166</v>
      </c>
      <c r="E444" s="19" t="s">
        <v>11</v>
      </c>
      <c r="F444" s="20">
        <v>100680</v>
      </c>
      <c r="G444" s="20">
        <v>0</v>
      </c>
      <c r="H444" s="20">
        <v>0</v>
      </c>
    </row>
    <row r="445" spans="1:9" ht="15.6" x14ac:dyDescent="0.25">
      <c r="A445" s="23" t="s">
        <v>760</v>
      </c>
      <c r="B445" s="19" t="s">
        <v>882</v>
      </c>
      <c r="C445" s="19"/>
      <c r="D445" s="19"/>
      <c r="E445" s="19"/>
      <c r="F445" s="20">
        <f>F446</f>
        <v>102.1</v>
      </c>
      <c r="G445" s="20">
        <f t="shared" ref="G445:H445" si="192">G446</f>
        <v>0</v>
      </c>
      <c r="H445" s="20">
        <f t="shared" si="192"/>
        <v>0</v>
      </c>
    </row>
    <row r="446" spans="1:9" ht="31.2" x14ac:dyDescent="0.25">
      <c r="A446" s="23" t="s">
        <v>881</v>
      </c>
      <c r="B446" s="19" t="s">
        <v>882</v>
      </c>
      <c r="C446" s="19" t="s">
        <v>207</v>
      </c>
      <c r="D446" s="19" t="s">
        <v>166</v>
      </c>
      <c r="E446" s="19" t="s">
        <v>11</v>
      </c>
      <c r="F446" s="20">
        <v>102.1</v>
      </c>
      <c r="G446" s="20">
        <v>0</v>
      </c>
      <c r="H446" s="20">
        <v>0</v>
      </c>
    </row>
    <row r="447" spans="1:9" ht="31.2" x14ac:dyDescent="0.25">
      <c r="A447" s="23" t="s">
        <v>756</v>
      </c>
      <c r="B447" s="19" t="s">
        <v>757</v>
      </c>
      <c r="C447" s="19"/>
      <c r="D447" s="19"/>
      <c r="E447" s="19"/>
      <c r="F447" s="20">
        <f>F448</f>
        <v>52102.9</v>
      </c>
      <c r="G447" s="20">
        <f t="shared" ref="G447:H447" si="193">G448</f>
        <v>0</v>
      </c>
      <c r="H447" s="20">
        <f t="shared" si="193"/>
        <v>0</v>
      </c>
    </row>
    <row r="448" spans="1:9" ht="31.2" x14ac:dyDescent="0.3">
      <c r="A448" s="21" t="s">
        <v>758</v>
      </c>
      <c r="B448" s="19" t="s">
        <v>757</v>
      </c>
      <c r="C448" s="19" t="s">
        <v>207</v>
      </c>
      <c r="D448" s="19" t="s">
        <v>166</v>
      </c>
      <c r="E448" s="19" t="s">
        <v>11</v>
      </c>
      <c r="F448" s="20">
        <v>52102.9</v>
      </c>
      <c r="G448" s="20">
        <v>0</v>
      </c>
      <c r="H448" s="20">
        <v>0</v>
      </c>
      <c r="I448" s="46"/>
    </row>
    <row r="449" spans="1:11" ht="15.6" x14ac:dyDescent="0.3">
      <c r="A449" s="23" t="s">
        <v>760</v>
      </c>
      <c r="B449" s="28" t="s">
        <v>759</v>
      </c>
      <c r="C449" s="19"/>
      <c r="D449" s="19"/>
      <c r="E449" s="19"/>
      <c r="F449" s="20">
        <f>F450</f>
        <v>52.8</v>
      </c>
      <c r="G449" s="20">
        <f t="shared" ref="G449:H449" si="194">G450</f>
        <v>0</v>
      </c>
      <c r="H449" s="20">
        <f t="shared" si="194"/>
        <v>0</v>
      </c>
      <c r="I449" s="46"/>
    </row>
    <row r="450" spans="1:11" ht="31.2" x14ac:dyDescent="0.3">
      <c r="A450" s="21" t="s">
        <v>761</v>
      </c>
      <c r="B450" s="28" t="s">
        <v>759</v>
      </c>
      <c r="C450" s="19" t="s">
        <v>207</v>
      </c>
      <c r="D450" s="19" t="s">
        <v>166</v>
      </c>
      <c r="E450" s="19" t="s">
        <v>11</v>
      </c>
      <c r="F450" s="20">
        <v>52.8</v>
      </c>
      <c r="G450" s="20">
        <v>0</v>
      </c>
      <c r="H450" s="20">
        <v>0</v>
      </c>
      <c r="I450" s="46"/>
    </row>
    <row r="451" spans="1:11" ht="46.8" x14ac:dyDescent="0.25">
      <c r="A451" s="47" t="s">
        <v>197</v>
      </c>
      <c r="B451" s="19" t="s">
        <v>198</v>
      </c>
      <c r="C451" s="19"/>
      <c r="D451" s="19"/>
      <c r="E451" s="19"/>
      <c r="F451" s="20">
        <f>F452+F453</f>
        <v>206859.2</v>
      </c>
      <c r="G451" s="20">
        <f t="shared" ref="G451:H451" si="195">G452</f>
        <v>17251.099999999999</v>
      </c>
      <c r="H451" s="20">
        <f t="shared" si="195"/>
        <v>20099.900000000001</v>
      </c>
    </row>
    <row r="452" spans="1:11" ht="62.4" x14ac:dyDescent="0.25">
      <c r="A452" s="23" t="s">
        <v>598</v>
      </c>
      <c r="B452" s="19" t="s">
        <v>198</v>
      </c>
      <c r="C452" s="19" t="s">
        <v>38</v>
      </c>
      <c r="D452" s="19" t="s">
        <v>166</v>
      </c>
      <c r="E452" s="19" t="s">
        <v>11</v>
      </c>
      <c r="F452" s="20">
        <v>0</v>
      </c>
      <c r="G452" s="20">
        <v>17251.099999999999</v>
      </c>
      <c r="H452" s="20">
        <v>20099.900000000001</v>
      </c>
      <c r="I452" s="22"/>
      <c r="J452" s="41"/>
    </row>
    <row r="453" spans="1:11" ht="62.4" x14ac:dyDescent="0.25">
      <c r="A453" s="23" t="s">
        <v>754</v>
      </c>
      <c r="B453" s="19" t="s">
        <v>198</v>
      </c>
      <c r="C453" s="19" t="s">
        <v>207</v>
      </c>
      <c r="D453" s="19" t="s">
        <v>166</v>
      </c>
      <c r="E453" s="19" t="s">
        <v>11</v>
      </c>
      <c r="F453" s="20">
        <v>206859.2</v>
      </c>
      <c r="G453" s="20">
        <v>0</v>
      </c>
      <c r="H453" s="20">
        <v>0</v>
      </c>
      <c r="I453" s="22"/>
    </row>
    <row r="454" spans="1:11" ht="46.8" x14ac:dyDescent="0.25">
      <c r="A454" s="47" t="s">
        <v>199</v>
      </c>
      <c r="B454" s="19" t="s">
        <v>200</v>
      </c>
      <c r="C454" s="19"/>
      <c r="D454" s="19"/>
      <c r="E454" s="19"/>
      <c r="F454" s="20">
        <f>F455+F456</f>
        <v>207.1</v>
      </c>
      <c r="G454" s="20">
        <f t="shared" ref="G454:H454" si="196">G455+G456</f>
        <v>32.299999999999997</v>
      </c>
      <c r="H454" s="20">
        <f t="shared" si="196"/>
        <v>20.100000000000001</v>
      </c>
    </row>
    <row r="455" spans="1:11" ht="62.4" x14ac:dyDescent="0.25">
      <c r="A455" s="23" t="s">
        <v>599</v>
      </c>
      <c r="B455" s="19" t="s">
        <v>200</v>
      </c>
      <c r="C455" s="19" t="s">
        <v>38</v>
      </c>
      <c r="D455" s="19" t="s">
        <v>166</v>
      </c>
      <c r="E455" s="19" t="s">
        <v>11</v>
      </c>
      <c r="F455" s="20"/>
      <c r="G455" s="20">
        <v>32.299999999999997</v>
      </c>
      <c r="H455" s="20">
        <v>20.100000000000001</v>
      </c>
      <c r="I455" s="22"/>
      <c r="J455" s="22"/>
      <c r="K455" s="22"/>
    </row>
    <row r="456" spans="1:11" ht="62.4" x14ac:dyDescent="0.25">
      <c r="A456" s="23" t="s">
        <v>755</v>
      </c>
      <c r="B456" s="19" t="s">
        <v>200</v>
      </c>
      <c r="C456" s="19" t="s">
        <v>207</v>
      </c>
      <c r="D456" s="19" t="s">
        <v>166</v>
      </c>
      <c r="E456" s="19" t="s">
        <v>11</v>
      </c>
      <c r="F456" s="20">
        <v>207.1</v>
      </c>
      <c r="G456" s="20">
        <v>0</v>
      </c>
      <c r="H456" s="20">
        <v>0</v>
      </c>
      <c r="I456" s="22"/>
      <c r="J456" s="22"/>
      <c r="K456" s="22"/>
    </row>
    <row r="457" spans="1:11" ht="31.2" x14ac:dyDescent="0.25">
      <c r="A457" s="23" t="s">
        <v>316</v>
      </c>
      <c r="B457" s="19" t="s">
        <v>880</v>
      </c>
      <c r="C457" s="19"/>
      <c r="D457" s="19"/>
      <c r="E457" s="19"/>
      <c r="F457" s="20">
        <f>F458</f>
        <v>106.5</v>
      </c>
      <c r="G457" s="20">
        <f t="shared" ref="G457:H457" si="197">G458</f>
        <v>0</v>
      </c>
      <c r="H457" s="20">
        <f t="shared" si="197"/>
        <v>0</v>
      </c>
      <c r="I457" s="22"/>
      <c r="J457" s="22"/>
      <c r="K457" s="22"/>
    </row>
    <row r="458" spans="1:11" ht="31.2" x14ac:dyDescent="0.25">
      <c r="A458" s="23" t="s">
        <v>879</v>
      </c>
      <c r="B458" s="19" t="s">
        <v>880</v>
      </c>
      <c r="C458" s="19" t="s">
        <v>207</v>
      </c>
      <c r="D458" s="19" t="s">
        <v>166</v>
      </c>
      <c r="E458" s="19" t="s">
        <v>11</v>
      </c>
      <c r="F458" s="20">
        <v>106.5</v>
      </c>
      <c r="G458" s="20">
        <v>0</v>
      </c>
      <c r="H458" s="20">
        <v>0</v>
      </c>
      <c r="I458" s="22"/>
      <c r="J458" s="22"/>
      <c r="K458" s="22"/>
    </row>
    <row r="459" spans="1:11" ht="31.2" x14ac:dyDescent="0.25">
      <c r="A459" s="23" t="s">
        <v>601</v>
      </c>
      <c r="B459" s="19" t="s">
        <v>600</v>
      </c>
      <c r="C459" s="19"/>
      <c r="D459" s="19"/>
      <c r="E459" s="19"/>
      <c r="F459" s="20">
        <f>F460</f>
        <v>6984</v>
      </c>
      <c r="G459" s="20">
        <f t="shared" ref="G459:H459" si="198">G460</f>
        <v>5472.3</v>
      </c>
      <c r="H459" s="20">
        <f t="shared" si="198"/>
        <v>5472.3</v>
      </c>
    </row>
    <row r="460" spans="1:11" ht="15.6" x14ac:dyDescent="0.25">
      <c r="A460" s="23" t="s">
        <v>603</v>
      </c>
      <c r="B460" s="19" t="s">
        <v>602</v>
      </c>
      <c r="C460" s="19"/>
      <c r="D460" s="19"/>
      <c r="E460" s="19"/>
      <c r="F460" s="20">
        <f>F463+F466+F461</f>
        <v>6984</v>
      </c>
      <c r="G460" s="20">
        <f t="shared" ref="G460:H460" si="199">G463+G466</f>
        <v>5472.3</v>
      </c>
      <c r="H460" s="20">
        <f t="shared" si="199"/>
        <v>5472.3</v>
      </c>
    </row>
    <row r="461" spans="1:11" ht="15.6" x14ac:dyDescent="0.25">
      <c r="A461" s="23" t="s">
        <v>310</v>
      </c>
      <c r="B461" s="19" t="s">
        <v>962</v>
      </c>
      <c r="C461" s="19"/>
      <c r="D461" s="19"/>
      <c r="E461" s="19"/>
      <c r="F461" s="20">
        <f>F462</f>
        <v>15</v>
      </c>
      <c r="G461" s="20">
        <f t="shared" ref="G461:H461" si="200">G462</f>
        <v>0</v>
      </c>
      <c r="H461" s="20">
        <f t="shared" si="200"/>
        <v>0</v>
      </c>
    </row>
    <row r="462" spans="1:11" ht="31.2" x14ac:dyDescent="0.25">
      <c r="A462" s="23" t="s">
        <v>690</v>
      </c>
      <c r="B462" s="19" t="s">
        <v>962</v>
      </c>
      <c r="C462" s="19" t="s">
        <v>38</v>
      </c>
      <c r="D462" s="19" t="s">
        <v>6</v>
      </c>
      <c r="E462" s="19" t="s">
        <v>58</v>
      </c>
      <c r="F462" s="20">
        <v>15</v>
      </c>
      <c r="G462" s="20">
        <v>0</v>
      </c>
      <c r="H462" s="20">
        <v>0</v>
      </c>
    </row>
    <row r="463" spans="1:11" ht="46.8" x14ac:dyDescent="0.25">
      <c r="A463" s="23" t="s">
        <v>201</v>
      </c>
      <c r="B463" s="28" t="s">
        <v>819</v>
      </c>
      <c r="C463" s="19"/>
      <c r="D463" s="19"/>
      <c r="E463" s="19"/>
      <c r="F463" s="20">
        <f>F464+F465</f>
        <v>4169.3999999999996</v>
      </c>
      <c r="G463" s="20">
        <f t="shared" ref="G463:H463" si="201">G464+G465</f>
        <v>3908.8</v>
      </c>
      <c r="H463" s="20">
        <f t="shared" si="201"/>
        <v>3908.8</v>
      </c>
    </row>
    <row r="464" spans="1:11" ht="62.4" x14ac:dyDescent="0.25">
      <c r="A464" s="23" t="s">
        <v>604</v>
      </c>
      <c r="B464" s="28" t="s">
        <v>819</v>
      </c>
      <c r="C464" s="19" t="s">
        <v>38</v>
      </c>
      <c r="D464" s="19" t="s">
        <v>6</v>
      </c>
      <c r="E464" s="19" t="s">
        <v>58</v>
      </c>
      <c r="F464" s="20">
        <v>3296.4</v>
      </c>
      <c r="G464" s="20">
        <v>3448.5</v>
      </c>
      <c r="H464" s="20">
        <v>3908.8</v>
      </c>
      <c r="I464" s="22"/>
    </row>
    <row r="465" spans="1:11" ht="46.8" x14ac:dyDescent="0.25">
      <c r="A465" s="23" t="s">
        <v>963</v>
      </c>
      <c r="B465" s="28" t="s">
        <v>819</v>
      </c>
      <c r="C465" s="19" t="s">
        <v>207</v>
      </c>
      <c r="D465" s="19" t="s">
        <v>6</v>
      </c>
      <c r="E465" s="19" t="s">
        <v>58</v>
      </c>
      <c r="F465" s="20">
        <v>873</v>
      </c>
      <c r="G465" s="20">
        <v>460.3</v>
      </c>
      <c r="H465" s="20">
        <v>0</v>
      </c>
      <c r="I465" s="22"/>
    </row>
    <row r="466" spans="1:11" ht="46.8" x14ac:dyDescent="0.25">
      <c r="A466" s="47" t="s">
        <v>202</v>
      </c>
      <c r="B466" s="28" t="s">
        <v>820</v>
      </c>
      <c r="C466" s="19"/>
      <c r="D466" s="19"/>
      <c r="E466" s="19"/>
      <c r="F466" s="20">
        <f>F467+F468</f>
        <v>2799.6000000000004</v>
      </c>
      <c r="G466" s="20">
        <f t="shared" ref="G466:H466" si="202">G467+G468</f>
        <v>1563.5</v>
      </c>
      <c r="H466" s="20">
        <f t="shared" si="202"/>
        <v>1563.5</v>
      </c>
    </row>
    <row r="467" spans="1:11" ht="62.4" x14ac:dyDescent="0.25">
      <c r="A467" s="23" t="s">
        <v>605</v>
      </c>
      <c r="B467" s="28" t="s">
        <v>820</v>
      </c>
      <c r="C467" s="19" t="s">
        <v>38</v>
      </c>
      <c r="D467" s="19" t="s">
        <v>6</v>
      </c>
      <c r="E467" s="19" t="s">
        <v>58</v>
      </c>
      <c r="F467" s="20">
        <v>2197.9</v>
      </c>
      <c r="G467" s="20">
        <v>1256.7</v>
      </c>
      <c r="H467" s="20">
        <v>1563.5</v>
      </c>
      <c r="I467" s="22"/>
      <c r="J467" s="41"/>
      <c r="K467" s="22"/>
    </row>
    <row r="468" spans="1:11" ht="62.4" x14ac:dyDescent="0.25">
      <c r="A468" s="47" t="s">
        <v>964</v>
      </c>
      <c r="B468" s="28" t="s">
        <v>820</v>
      </c>
      <c r="C468" s="19" t="s">
        <v>207</v>
      </c>
      <c r="D468" s="19" t="s">
        <v>6</v>
      </c>
      <c r="E468" s="19" t="s">
        <v>58</v>
      </c>
      <c r="F468" s="20">
        <v>601.70000000000005</v>
      </c>
      <c r="G468" s="20">
        <v>306.8</v>
      </c>
      <c r="H468" s="20">
        <v>0</v>
      </c>
      <c r="I468" s="22"/>
      <c r="J468" s="41"/>
      <c r="K468" s="22"/>
    </row>
    <row r="469" spans="1:11" ht="31.2" x14ac:dyDescent="0.25">
      <c r="A469" s="15" t="s">
        <v>203</v>
      </c>
      <c r="B469" s="16" t="s">
        <v>204</v>
      </c>
      <c r="C469" s="16"/>
      <c r="D469" s="16"/>
      <c r="E469" s="16"/>
      <c r="F469" s="17">
        <f>F470</f>
        <v>28419.5</v>
      </c>
      <c r="G469" s="17">
        <f t="shared" ref="G469:H469" si="203">G470</f>
        <v>22735.599999999999</v>
      </c>
      <c r="H469" s="17">
        <f t="shared" si="203"/>
        <v>22735.599999999999</v>
      </c>
    </row>
    <row r="470" spans="1:11" ht="15.6" x14ac:dyDescent="0.25">
      <c r="A470" s="25" t="s">
        <v>606</v>
      </c>
      <c r="B470" s="26" t="s">
        <v>577</v>
      </c>
      <c r="C470" s="26"/>
      <c r="D470" s="26"/>
      <c r="E470" s="26"/>
      <c r="F470" s="27">
        <f>F471</f>
        <v>28419.5</v>
      </c>
      <c r="G470" s="27">
        <f t="shared" ref="G470:H471" si="204">G471</f>
        <v>22735.599999999999</v>
      </c>
      <c r="H470" s="27">
        <f t="shared" si="204"/>
        <v>22735.599999999999</v>
      </c>
    </row>
    <row r="471" spans="1:11" ht="15.6" x14ac:dyDescent="0.25">
      <c r="A471" s="21" t="s">
        <v>205</v>
      </c>
      <c r="B471" s="19" t="s">
        <v>206</v>
      </c>
      <c r="C471" s="19"/>
      <c r="D471" s="19"/>
      <c r="E471" s="19"/>
      <c r="F471" s="20">
        <f>F472</f>
        <v>28419.5</v>
      </c>
      <c r="G471" s="20">
        <f t="shared" si="204"/>
        <v>22735.599999999999</v>
      </c>
      <c r="H471" s="20">
        <f t="shared" si="204"/>
        <v>22735.599999999999</v>
      </c>
    </row>
    <row r="472" spans="1:11" ht="15.6" x14ac:dyDescent="0.25">
      <c r="A472" s="21" t="s">
        <v>578</v>
      </c>
      <c r="B472" s="19" t="s">
        <v>206</v>
      </c>
      <c r="C472" s="19" t="s">
        <v>207</v>
      </c>
      <c r="D472" s="19" t="s">
        <v>36</v>
      </c>
      <c r="E472" s="19" t="s">
        <v>15</v>
      </c>
      <c r="F472" s="20">
        <v>28419.5</v>
      </c>
      <c r="G472" s="20">
        <v>22735.599999999999</v>
      </c>
      <c r="H472" s="20">
        <v>22735.599999999999</v>
      </c>
    </row>
    <row r="473" spans="1:11" ht="31.2" x14ac:dyDescent="0.25">
      <c r="A473" s="15" t="s">
        <v>208</v>
      </c>
      <c r="B473" s="16" t="s">
        <v>209</v>
      </c>
      <c r="C473" s="16"/>
      <c r="D473" s="16"/>
      <c r="E473" s="16"/>
      <c r="F473" s="17">
        <f>F474</f>
        <v>110211.9</v>
      </c>
      <c r="G473" s="17">
        <f t="shared" ref="G473:H473" si="205">G474</f>
        <v>59595.3</v>
      </c>
      <c r="H473" s="17">
        <f t="shared" si="205"/>
        <v>58606.7</v>
      </c>
    </row>
    <row r="474" spans="1:11" ht="15.6" x14ac:dyDescent="0.25">
      <c r="A474" s="25" t="s">
        <v>608</v>
      </c>
      <c r="B474" s="26" t="s">
        <v>607</v>
      </c>
      <c r="C474" s="26"/>
      <c r="D474" s="26"/>
      <c r="E474" s="26"/>
      <c r="F474" s="27">
        <f>F475</f>
        <v>110211.9</v>
      </c>
      <c r="G474" s="27">
        <f t="shared" ref="G474:H474" si="206">G475</f>
        <v>59595.3</v>
      </c>
      <c r="H474" s="27">
        <f t="shared" si="206"/>
        <v>58606.7</v>
      </c>
    </row>
    <row r="475" spans="1:11" ht="15.6" x14ac:dyDescent="0.25">
      <c r="A475" s="21" t="s">
        <v>210</v>
      </c>
      <c r="B475" s="19" t="s">
        <v>211</v>
      </c>
      <c r="C475" s="19"/>
      <c r="D475" s="19"/>
      <c r="E475" s="19"/>
      <c r="F475" s="20">
        <f>F476</f>
        <v>110211.9</v>
      </c>
      <c r="G475" s="20">
        <f t="shared" ref="G475:H475" si="207">G476</f>
        <v>59595.3</v>
      </c>
      <c r="H475" s="20">
        <f t="shared" si="207"/>
        <v>58606.7</v>
      </c>
    </row>
    <row r="476" spans="1:11" ht="15.6" x14ac:dyDescent="0.25">
      <c r="A476" s="21" t="s">
        <v>609</v>
      </c>
      <c r="B476" s="19" t="s">
        <v>211</v>
      </c>
      <c r="C476" s="19" t="s">
        <v>207</v>
      </c>
      <c r="D476" s="19" t="s">
        <v>36</v>
      </c>
      <c r="E476" s="19" t="s">
        <v>22</v>
      </c>
      <c r="F476" s="20">
        <v>110211.9</v>
      </c>
      <c r="G476" s="20">
        <v>59595.3</v>
      </c>
      <c r="H476" s="20">
        <v>58606.7</v>
      </c>
      <c r="I476" s="24"/>
    </row>
    <row r="477" spans="1:11" ht="31.2" x14ac:dyDescent="0.25">
      <c r="A477" s="15" t="s">
        <v>212</v>
      </c>
      <c r="B477" s="16" t="s">
        <v>213</v>
      </c>
      <c r="C477" s="16"/>
      <c r="D477" s="16"/>
      <c r="E477" s="16"/>
      <c r="F477" s="17">
        <f>F478</f>
        <v>350</v>
      </c>
      <c r="G477" s="17">
        <f t="shared" ref="G477:H477" si="208">G478</f>
        <v>0</v>
      </c>
      <c r="H477" s="17">
        <f t="shared" si="208"/>
        <v>0</v>
      </c>
    </row>
    <row r="478" spans="1:11" ht="15.6" x14ac:dyDescent="0.25">
      <c r="A478" s="25" t="s">
        <v>611</v>
      </c>
      <c r="B478" s="26" t="s">
        <v>610</v>
      </c>
      <c r="C478" s="26"/>
      <c r="D478" s="26"/>
      <c r="E478" s="26"/>
      <c r="F478" s="27">
        <f>F479</f>
        <v>350</v>
      </c>
      <c r="G478" s="27">
        <f t="shared" ref="G478:H478" si="209">G479</f>
        <v>0</v>
      </c>
      <c r="H478" s="27">
        <f t="shared" si="209"/>
        <v>0</v>
      </c>
    </row>
    <row r="479" spans="1:11" ht="15.6" x14ac:dyDescent="0.25">
      <c r="A479" s="21" t="s">
        <v>214</v>
      </c>
      <c r="B479" s="19" t="s">
        <v>215</v>
      </c>
      <c r="C479" s="19"/>
      <c r="D479" s="19"/>
      <c r="E479" s="19"/>
      <c r="F479" s="20">
        <f>F480+F481</f>
        <v>350</v>
      </c>
      <c r="G479" s="20">
        <f t="shared" ref="G479:H479" si="210">G480+G481</f>
        <v>0</v>
      </c>
      <c r="H479" s="20">
        <f t="shared" si="210"/>
        <v>0</v>
      </c>
    </row>
    <row r="480" spans="1:11" ht="31.2" x14ac:dyDescent="0.25">
      <c r="A480" s="21" t="s">
        <v>612</v>
      </c>
      <c r="B480" s="19" t="s">
        <v>215</v>
      </c>
      <c r="C480" s="19" t="s">
        <v>38</v>
      </c>
      <c r="D480" s="19" t="s">
        <v>10</v>
      </c>
      <c r="E480" s="19" t="s">
        <v>10</v>
      </c>
      <c r="F480" s="20">
        <v>135</v>
      </c>
      <c r="G480" s="20">
        <v>0</v>
      </c>
      <c r="H480" s="20">
        <v>0</v>
      </c>
      <c r="I480" s="22"/>
    </row>
    <row r="481" spans="1:11" ht="31.2" x14ac:dyDescent="0.25">
      <c r="A481" s="21" t="s">
        <v>613</v>
      </c>
      <c r="B481" s="19" t="s">
        <v>215</v>
      </c>
      <c r="C481" s="19" t="s">
        <v>7</v>
      </c>
      <c r="D481" s="19" t="s">
        <v>10</v>
      </c>
      <c r="E481" s="19" t="s">
        <v>10</v>
      </c>
      <c r="F481" s="20">
        <v>215</v>
      </c>
      <c r="G481" s="20">
        <v>0</v>
      </c>
      <c r="H481" s="20">
        <v>0</v>
      </c>
      <c r="I481" s="22"/>
    </row>
    <row r="482" spans="1:11" ht="15.6" x14ac:dyDescent="0.25">
      <c r="A482" s="15" t="s">
        <v>216</v>
      </c>
      <c r="B482" s="16" t="s">
        <v>217</v>
      </c>
      <c r="C482" s="16"/>
      <c r="D482" s="16"/>
      <c r="E482" s="16"/>
      <c r="F482" s="17">
        <f>F483+F487+F498+F517+F520</f>
        <v>70443.600000000006</v>
      </c>
      <c r="G482" s="17">
        <f t="shared" ref="G482:H482" si="211">G483+G487+G498+G517+G520</f>
        <v>51025.2</v>
      </c>
      <c r="H482" s="17">
        <f t="shared" si="211"/>
        <v>50851.299999999996</v>
      </c>
    </row>
    <row r="483" spans="1:11" ht="15.6" x14ac:dyDescent="0.25">
      <c r="A483" s="25" t="s">
        <v>422</v>
      </c>
      <c r="B483" s="26" t="s">
        <v>614</v>
      </c>
      <c r="C483" s="26"/>
      <c r="D483" s="26"/>
      <c r="E483" s="26"/>
      <c r="F483" s="27">
        <f>F484</f>
        <v>820</v>
      </c>
      <c r="G483" s="27">
        <f t="shared" ref="G483:H483" si="212">G484</f>
        <v>0</v>
      </c>
      <c r="H483" s="27">
        <f t="shared" si="212"/>
        <v>0</v>
      </c>
    </row>
    <row r="484" spans="1:11" ht="31.2" x14ac:dyDescent="0.25">
      <c r="A484" s="21" t="s">
        <v>218</v>
      </c>
      <c r="B484" s="19" t="s">
        <v>219</v>
      </c>
      <c r="C484" s="19"/>
      <c r="D484" s="19"/>
      <c r="E484" s="19"/>
      <c r="F484" s="20">
        <f>F485+F486</f>
        <v>820</v>
      </c>
      <c r="G484" s="20">
        <f t="shared" ref="G484:H484" si="213">G485+G486</f>
        <v>0</v>
      </c>
      <c r="H484" s="20">
        <f t="shared" si="213"/>
        <v>0</v>
      </c>
    </row>
    <row r="485" spans="1:11" ht="46.8" x14ac:dyDescent="0.25">
      <c r="A485" s="21" t="s">
        <v>615</v>
      </c>
      <c r="B485" s="19" t="s">
        <v>219</v>
      </c>
      <c r="C485" s="19" t="s">
        <v>38</v>
      </c>
      <c r="D485" s="19" t="s">
        <v>10</v>
      </c>
      <c r="E485" s="19" t="s">
        <v>220</v>
      </c>
      <c r="F485" s="20">
        <v>221.8</v>
      </c>
      <c r="G485" s="20">
        <v>0</v>
      </c>
      <c r="H485" s="20">
        <v>0</v>
      </c>
    </row>
    <row r="486" spans="1:11" ht="46.8" x14ac:dyDescent="0.25">
      <c r="A486" s="21" t="s">
        <v>616</v>
      </c>
      <c r="B486" s="19" t="s">
        <v>219</v>
      </c>
      <c r="C486" s="19" t="s">
        <v>7</v>
      </c>
      <c r="D486" s="19" t="s">
        <v>10</v>
      </c>
      <c r="E486" s="19" t="s">
        <v>220</v>
      </c>
      <c r="F486" s="20">
        <v>598.20000000000005</v>
      </c>
      <c r="G486" s="20">
        <v>0</v>
      </c>
      <c r="H486" s="20">
        <v>0</v>
      </c>
    </row>
    <row r="487" spans="1:11" ht="31.2" x14ac:dyDescent="0.25">
      <c r="A487" s="21" t="s">
        <v>919</v>
      </c>
      <c r="B487" s="28" t="s">
        <v>617</v>
      </c>
      <c r="C487" s="19"/>
      <c r="D487" s="19"/>
      <c r="E487" s="19"/>
      <c r="F487" s="20">
        <f>F490+F492+F494+F496+F488</f>
        <v>2722.6000000000004</v>
      </c>
      <c r="G487" s="20">
        <f t="shared" ref="G487:H487" si="214">G490+G492+G494+G496</f>
        <v>1917.5</v>
      </c>
      <c r="H487" s="20">
        <f t="shared" si="214"/>
        <v>1917.5</v>
      </c>
    </row>
    <row r="488" spans="1:11" ht="46.8" x14ac:dyDescent="0.25">
      <c r="A488" s="21" t="s">
        <v>965</v>
      </c>
      <c r="B488" s="28" t="s">
        <v>967</v>
      </c>
      <c r="C488" s="19"/>
      <c r="D488" s="19"/>
      <c r="E488" s="19"/>
      <c r="F488" s="20">
        <f>F489</f>
        <v>30</v>
      </c>
      <c r="G488" s="20">
        <f t="shared" ref="G488:H488" si="215">G489</f>
        <v>0</v>
      </c>
      <c r="H488" s="20">
        <f t="shared" si="215"/>
        <v>0</v>
      </c>
    </row>
    <row r="489" spans="1:11" ht="62.4" x14ac:dyDescent="0.25">
      <c r="A489" s="23" t="s">
        <v>966</v>
      </c>
      <c r="B489" s="28" t="s">
        <v>967</v>
      </c>
      <c r="C489" s="19" t="s">
        <v>12</v>
      </c>
      <c r="D489" s="19" t="s">
        <v>10</v>
      </c>
      <c r="E489" s="19" t="s">
        <v>11</v>
      </c>
      <c r="F489" s="20">
        <v>30</v>
      </c>
      <c r="G489" s="20">
        <v>0</v>
      </c>
      <c r="H489" s="20">
        <v>0</v>
      </c>
    </row>
    <row r="490" spans="1:11" ht="31.2" x14ac:dyDescent="0.25">
      <c r="A490" s="23" t="s">
        <v>221</v>
      </c>
      <c r="B490" s="19" t="s">
        <v>222</v>
      </c>
      <c r="C490" s="19"/>
      <c r="D490" s="19"/>
      <c r="E490" s="19"/>
      <c r="F490" s="20">
        <f>F491</f>
        <v>1496.1</v>
      </c>
      <c r="G490" s="20">
        <f t="shared" ref="G490:H490" si="216">G491</f>
        <v>808.5</v>
      </c>
      <c r="H490" s="20">
        <f t="shared" si="216"/>
        <v>808.5</v>
      </c>
    </row>
    <row r="491" spans="1:11" ht="46.8" x14ac:dyDescent="0.25">
      <c r="A491" s="23" t="s">
        <v>618</v>
      </c>
      <c r="B491" s="19" t="s">
        <v>222</v>
      </c>
      <c r="C491" s="19" t="s">
        <v>12</v>
      </c>
      <c r="D491" s="19" t="s">
        <v>10</v>
      </c>
      <c r="E491" s="19" t="s">
        <v>11</v>
      </c>
      <c r="F491" s="20">
        <v>1496.1</v>
      </c>
      <c r="G491" s="20">
        <v>808.5</v>
      </c>
      <c r="H491" s="20">
        <v>808.5</v>
      </c>
    </row>
    <row r="492" spans="1:11" ht="31.2" x14ac:dyDescent="0.25">
      <c r="A492" s="21" t="s">
        <v>223</v>
      </c>
      <c r="B492" s="19" t="s">
        <v>224</v>
      </c>
      <c r="C492" s="19"/>
      <c r="D492" s="19"/>
      <c r="E492" s="19"/>
      <c r="F492" s="20">
        <f>F493</f>
        <v>717.7</v>
      </c>
      <c r="G492" s="20">
        <f t="shared" ref="G492:H492" si="217">G493</f>
        <v>684.1</v>
      </c>
      <c r="H492" s="20">
        <f t="shared" si="217"/>
        <v>684.1</v>
      </c>
    </row>
    <row r="493" spans="1:11" ht="46.8" x14ac:dyDescent="0.25">
      <c r="A493" s="21" t="s">
        <v>619</v>
      </c>
      <c r="B493" s="19" t="s">
        <v>224</v>
      </c>
      <c r="C493" s="19" t="s">
        <v>12</v>
      </c>
      <c r="D493" s="19" t="s">
        <v>10</v>
      </c>
      <c r="E493" s="19" t="s">
        <v>11</v>
      </c>
      <c r="F493" s="20">
        <v>717.7</v>
      </c>
      <c r="G493" s="20">
        <v>684.1</v>
      </c>
      <c r="H493" s="20">
        <v>684.1</v>
      </c>
    </row>
    <row r="494" spans="1:11" ht="31.2" x14ac:dyDescent="0.25">
      <c r="A494" s="21" t="s">
        <v>232</v>
      </c>
      <c r="B494" s="19" t="s">
        <v>225</v>
      </c>
      <c r="C494" s="19"/>
      <c r="D494" s="19"/>
      <c r="E494" s="19"/>
      <c r="F494" s="20">
        <f>F495</f>
        <v>316.89999999999998</v>
      </c>
      <c r="G494" s="20">
        <f t="shared" ref="G494:H494" si="218">G495</f>
        <v>263</v>
      </c>
      <c r="H494" s="20">
        <f t="shared" si="218"/>
        <v>263</v>
      </c>
    </row>
    <row r="495" spans="1:11" ht="46.8" x14ac:dyDescent="0.25">
      <c r="A495" s="21" t="s">
        <v>620</v>
      </c>
      <c r="B495" s="19" t="s">
        <v>225</v>
      </c>
      <c r="C495" s="19" t="s">
        <v>12</v>
      </c>
      <c r="D495" s="19" t="s">
        <v>10</v>
      </c>
      <c r="E495" s="19" t="s">
        <v>11</v>
      </c>
      <c r="F495" s="20">
        <v>316.89999999999998</v>
      </c>
      <c r="G495" s="20">
        <v>263</v>
      </c>
      <c r="H495" s="20">
        <v>263</v>
      </c>
      <c r="J495" s="22"/>
      <c r="K495" s="22"/>
    </row>
    <row r="496" spans="1:11" ht="31.2" x14ac:dyDescent="0.25">
      <c r="A496" s="21" t="s">
        <v>621</v>
      </c>
      <c r="B496" s="19" t="s">
        <v>226</v>
      </c>
      <c r="C496" s="19"/>
      <c r="D496" s="19"/>
      <c r="E496" s="19"/>
      <c r="F496" s="20">
        <f>F497</f>
        <v>161.9</v>
      </c>
      <c r="G496" s="20">
        <f t="shared" ref="G496:H496" si="219">G497</f>
        <v>161.9</v>
      </c>
      <c r="H496" s="20">
        <f t="shared" si="219"/>
        <v>161.9</v>
      </c>
    </row>
    <row r="497" spans="1:11" ht="46.8" x14ac:dyDescent="0.25">
      <c r="A497" s="21" t="s">
        <v>622</v>
      </c>
      <c r="B497" s="19" t="s">
        <v>226</v>
      </c>
      <c r="C497" s="19" t="s">
        <v>12</v>
      </c>
      <c r="D497" s="19" t="s">
        <v>10</v>
      </c>
      <c r="E497" s="19" t="s">
        <v>11</v>
      </c>
      <c r="F497" s="20">
        <v>161.9</v>
      </c>
      <c r="G497" s="20">
        <v>161.9</v>
      </c>
      <c r="H497" s="20">
        <v>161.9</v>
      </c>
    </row>
    <row r="498" spans="1:11" ht="15.6" x14ac:dyDescent="0.25">
      <c r="A498" s="21" t="s">
        <v>418</v>
      </c>
      <c r="B498" s="28" t="s">
        <v>623</v>
      </c>
      <c r="C498" s="19"/>
      <c r="D498" s="19"/>
      <c r="E498" s="19"/>
      <c r="F498" s="20">
        <f>F499+F505+F507+F509+F511+F513+F515+F503+F501</f>
        <v>63084.7</v>
      </c>
      <c r="G498" s="20">
        <f t="shared" ref="G498:H498" si="220">G499+G505+G507+G509+G511+G513+G515</f>
        <v>47515.1</v>
      </c>
      <c r="H498" s="20">
        <f t="shared" si="220"/>
        <v>47008.6</v>
      </c>
    </row>
    <row r="499" spans="1:11" ht="15.6" x14ac:dyDescent="0.25">
      <c r="A499" s="21" t="s">
        <v>18</v>
      </c>
      <c r="B499" s="19" t="s">
        <v>227</v>
      </c>
      <c r="C499" s="19"/>
      <c r="D499" s="19"/>
      <c r="E499" s="19"/>
      <c r="F499" s="20">
        <f>F500</f>
        <v>685.8</v>
      </c>
      <c r="G499" s="20">
        <f t="shared" ref="G499:H499" si="221">G500</f>
        <v>0</v>
      </c>
      <c r="H499" s="20">
        <f t="shared" si="221"/>
        <v>0</v>
      </c>
    </row>
    <row r="500" spans="1:11" ht="31.2" x14ac:dyDescent="0.25">
      <c r="A500" s="21" t="s">
        <v>401</v>
      </c>
      <c r="B500" s="19" t="s">
        <v>227</v>
      </c>
      <c r="C500" s="19" t="s">
        <v>38</v>
      </c>
      <c r="D500" s="19" t="s">
        <v>10</v>
      </c>
      <c r="E500" s="19" t="s">
        <v>11</v>
      </c>
      <c r="F500" s="20">
        <v>685.8</v>
      </c>
      <c r="G500" s="20">
        <v>0</v>
      </c>
      <c r="H500" s="20">
        <v>0</v>
      </c>
    </row>
    <row r="501" spans="1:11" ht="15.6" x14ac:dyDescent="0.25">
      <c r="A501" s="21" t="s">
        <v>20</v>
      </c>
      <c r="B501" s="19" t="s">
        <v>968</v>
      </c>
      <c r="C501" s="19"/>
      <c r="D501" s="19"/>
      <c r="E501" s="19"/>
      <c r="F501" s="20">
        <f>F502</f>
        <v>50</v>
      </c>
      <c r="G501" s="20">
        <f t="shared" ref="G501:H501" si="222">G502</f>
        <v>0</v>
      </c>
      <c r="H501" s="20">
        <f t="shared" si="222"/>
        <v>0</v>
      </c>
    </row>
    <row r="502" spans="1:11" ht="31.2" x14ac:dyDescent="0.25">
      <c r="A502" s="23" t="s">
        <v>403</v>
      </c>
      <c r="B502" s="19" t="s">
        <v>968</v>
      </c>
      <c r="C502" s="19" t="s">
        <v>38</v>
      </c>
      <c r="D502" s="19" t="s">
        <v>10</v>
      </c>
      <c r="E502" s="19" t="s">
        <v>22</v>
      </c>
      <c r="F502" s="20">
        <v>50</v>
      </c>
      <c r="G502" s="20">
        <v>0</v>
      </c>
      <c r="H502" s="20">
        <v>0</v>
      </c>
    </row>
    <row r="503" spans="1:11" ht="46.8" x14ac:dyDescent="0.25">
      <c r="A503" s="23" t="s">
        <v>969</v>
      </c>
      <c r="B503" s="19" t="s">
        <v>971</v>
      </c>
      <c r="C503" s="19"/>
      <c r="D503" s="19"/>
      <c r="E503" s="19"/>
      <c r="F503" s="20">
        <f>F504</f>
        <v>209.7</v>
      </c>
      <c r="G503" s="20">
        <f t="shared" ref="G503:H503" si="223">G504</f>
        <v>0</v>
      </c>
      <c r="H503" s="20">
        <f t="shared" si="223"/>
        <v>0</v>
      </c>
    </row>
    <row r="504" spans="1:11" ht="78" x14ac:dyDescent="0.25">
      <c r="A504" s="23" t="s">
        <v>970</v>
      </c>
      <c r="B504" s="19" t="s">
        <v>971</v>
      </c>
      <c r="C504" s="19" t="s">
        <v>35</v>
      </c>
      <c r="D504" s="19" t="s">
        <v>10</v>
      </c>
      <c r="E504" s="19" t="s">
        <v>11</v>
      </c>
      <c r="F504" s="20">
        <v>209.7</v>
      </c>
      <c r="G504" s="20">
        <v>0</v>
      </c>
      <c r="H504" s="20">
        <v>0</v>
      </c>
    </row>
    <row r="505" spans="1:11" ht="31.2" x14ac:dyDescent="0.25">
      <c r="A505" s="21" t="s">
        <v>221</v>
      </c>
      <c r="B505" s="19" t="s">
        <v>228</v>
      </c>
      <c r="C505" s="19"/>
      <c r="D505" s="19"/>
      <c r="E505" s="19"/>
      <c r="F505" s="20">
        <f>F506</f>
        <v>30988.6</v>
      </c>
      <c r="G505" s="20">
        <f t="shared" ref="G505:H505" si="224">G506</f>
        <v>16979.400000000001</v>
      </c>
      <c r="H505" s="20">
        <f t="shared" si="224"/>
        <v>16979.400000000001</v>
      </c>
    </row>
    <row r="506" spans="1:11" ht="62.4" x14ac:dyDescent="0.25">
      <c r="A506" s="23" t="s">
        <v>624</v>
      </c>
      <c r="B506" s="19" t="s">
        <v>228</v>
      </c>
      <c r="C506" s="19" t="s">
        <v>35</v>
      </c>
      <c r="D506" s="19" t="s">
        <v>10</v>
      </c>
      <c r="E506" s="19" t="s">
        <v>11</v>
      </c>
      <c r="F506" s="20">
        <v>30988.6</v>
      </c>
      <c r="G506" s="20">
        <v>16979.400000000001</v>
      </c>
      <c r="H506" s="20">
        <v>16979.400000000001</v>
      </c>
    </row>
    <row r="507" spans="1:11" ht="31.2" x14ac:dyDescent="0.25">
      <c r="A507" s="21" t="s">
        <v>223</v>
      </c>
      <c r="B507" s="19" t="s">
        <v>229</v>
      </c>
      <c r="C507" s="19"/>
      <c r="D507" s="19"/>
      <c r="E507" s="19"/>
      <c r="F507" s="20">
        <f>F508</f>
        <v>19396.2</v>
      </c>
      <c r="G507" s="20">
        <f t="shared" ref="G507:H507" si="225">G508</f>
        <v>18790.599999999999</v>
      </c>
      <c r="H507" s="20">
        <f t="shared" si="225"/>
        <v>18284.099999999999</v>
      </c>
    </row>
    <row r="508" spans="1:11" ht="46.8" x14ac:dyDescent="0.25">
      <c r="A508" s="23" t="s">
        <v>625</v>
      </c>
      <c r="B508" s="19" t="s">
        <v>229</v>
      </c>
      <c r="C508" s="19" t="s">
        <v>38</v>
      </c>
      <c r="D508" s="19" t="s">
        <v>10</v>
      </c>
      <c r="E508" s="19" t="s">
        <v>11</v>
      </c>
      <c r="F508" s="20">
        <v>19396.2</v>
      </c>
      <c r="G508" s="20">
        <v>18790.599999999999</v>
      </c>
      <c r="H508" s="20">
        <v>18284.099999999999</v>
      </c>
      <c r="I508" s="22"/>
      <c r="J508" s="22"/>
      <c r="K508" s="22"/>
    </row>
    <row r="509" spans="1:11" ht="31.2" x14ac:dyDescent="0.25">
      <c r="A509" s="21" t="s">
        <v>230</v>
      </c>
      <c r="B509" s="19" t="s">
        <v>231</v>
      </c>
      <c r="C509" s="19"/>
      <c r="D509" s="19"/>
      <c r="E509" s="19"/>
      <c r="F509" s="20">
        <f>F510</f>
        <v>855.2</v>
      </c>
      <c r="G509" s="20">
        <f t="shared" ref="G509:H509" si="226">G510</f>
        <v>892</v>
      </c>
      <c r="H509" s="20">
        <f t="shared" si="226"/>
        <v>892</v>
      </c>
    </row>
    <row r="510" spans="1:11" ht="31.2" x14ac:dyDescent="0.25">
      <c r="A510" s="21" t="s">
        <v>626</v>
      </c>
      <c r="B510" s="19" t="s">
        <v>231</v>
      </c>
      <c r="C510" s="19" t="s">
        <v>38</v>
      </c>
      <c r="D510" s="19" t="s">
        <v>10</v>
      </c>
      <c r="E510" s="19" t="s">
        <v>11</v>
      </c>
      <c r="F510" s="20">
        <v>855.2</v>
      </c>
      <c r="G510" s="20">
        <v>892</v>
      </c>
      <c r="H510" s="20">
        <v>892</v>
      </c>
      <c r="K510" s="22"/>
    </row>
    <row r="511" spans="1:11" ht="31.2" x14ac:dyDescent="0.25">
      <c r="A511" s="21" t="s">
        <v>232</v>
      </c>
      <c r="B511" s="19" t="s">
        <v>233</v>
      </c>
      <c r="C511" s="19"/>
      <c r="D511" s="19"/>
      <c r="E511" s="19"/>
      <c r="F511" s="20">
        <f>F512</f>
        <v>5916.3</v>
      </c>
      <c r="G511" s="20">
        <f t="shared" ref="G511:H511" si="227">G512</f>
        <v>5970.2</v>
      </c>
      <c r="H511" s="20">
        <f t="shared" si="227"/>
        <v>5970.2</v>
      </c>
    </row>
    <row r="512" spans="1:11" ht="46.8" x14ac:dyDescent="0.25">
      <c r="A512" s="21" t="s">
        <v>627</v>
      </c>
      <c r="B512" s="19" t="s">
        <v>233</v>
      </c>
      <c r="C512" s="19" t="s">
        <v>38</v>
      </c>
      <c r="D512" s="19" t="s">
        <v>10</v>
      </c>
      <c r="E512" s="19" t="s">
        <v>11</v>
      </c>
      <c r="F512" s="20">
        <v>5916.3</v>
      </c>
      <c r="G512" s="20">
        <v>5970.2</v>
      </c>
      <c r="H512" s="20">
        <v>5970.2</v>
      </c>
      <c r="I512" s="22"/>
      <c r="J512" s="22"/>
      <c r="K512" s="22"/>
    </row>
    <row r="513" spans="1:11" ht="31.2" x14ac:dyDescent="0.25">
      <c r="A513" s="21" t="s">
        <v>621</v>
      </c>
      <c r="B513" s="19" t="s">
        <v>234</v>
      </c>
      <c r="C513" s="19"/>
      <c r="D513" s="19"/>
      <c r="E513" s="19"/>
      <c r="F513" s="20">
        <f>F514</f>
        <v>4499.8999999999996</v>
      </c>
      <c r="G513" s="20">
        <f t="shared" ref="G513:H513" si="228">G514</f>
        <v>4399.8999999999996</v>
      </c>
      <c r="H513" s="20">
        <f t="shared" si="228"/>
        <v>4399.8999999999996</v>
      </c>
    </row>
    <row r="514" spans="1:11" ht="46.8" x14ac:dyDescent="0.25">
      <c r="A514" s="21" t="s">
        <v>628</v>
      </c>
      <c r="B514" s="19" t="s">
        <v>234</v>
      </c>
      <c r="C514" s="19" t="s">
        <v>38</v>
      </c>
      <c r="D514" s="19" t="s">
        <v>10</v>
      </c>
      <c r="E514" s="19" t="s">
        <v>11</v>
      </c>
      <c r="F514" s="20">
        <v>4499.8999999999996</v>
      </c>
      <c r="G514" s="20">
        <v>4399.8999999999996</v>
      </c>
      <c r="H514" s="20">
        <v>4399.8999999999996</v>
      </c>
      <c r="I514" s="22"/>
      <c r="J514" s="22"/>
      <c r="K514" s="22"/>
    </row>
    <row r="515" spans="1:11" ht="15.6" x14ac:dyDescent="0.25">
      <c r="A515" s="21" t="s">
        <v>235</v>
      </c>
      <c r="B515" s="19" t="s">
        <v>236</v>
      </c>
      <c r="C515" s="19"/>
      <c r="D515" s="19"/>
      <c r="E515" s="19"/>
      <c r="F515" s="20">
        <f>F516</f>
        <v>483</v>
      </c>
      <c r="G515" s="20">
        <f t="shared" ref="G515:H515" si="229">G516</f>
        <v>483</v>
      </c>
      <c r="H515" s="20">
        <f t="shared" si="229"/>
        <v>483</v>
      </c>
    </row>
    <row r="516" spans="1:11" ht="31.2" x14ac:dyDescent="0.25">
      <c r="A516" s="21" t="s">
        <v>629</v>
      </c>
      <c r="B516" s="19" t="s">
        <v>236</v>
      </c>
      <c r="C516" s="19" t="s">
        <v>38</v>
      </c>
      <c r="D516" s="19" t="s">
        <v>10</v>
      </c>
      <c r="E516" s="19" t="s">
        <v>220</v>
      </c>
      <c r="F516" s="20">
        <v>483</v>
      </c>
      <c r="G516" s="20">
        <v>483</v>
      </c>
      <c r="H516" s="20">
        <v>483</v>
      </c>
    </row>
    <row r="517" spans="1:11" ht="15.6" x14ac:dyDescent="0.25">
      <c r="A517" s="21" t="s">
        <v>631</v>
      </c>
      <c r="B517" s="28" t="s">
        <v>630</v>
      </c>
      <c r="C517" s="19"/>
      <c r="D517" s="19"/>
      <c r="E517" s="19"/>
      <c r="F517" s="20">
        <f>F518</f>
        <v>2223.6999999999998</v>
      </c>
      <c r="G517" s="20">
        <f t="shared" ref="G517:H517" si="230">G518</f>
        <v>0</v>
      </c>
      <c r="H517" s="20">
        <f t="shared" si="230"/>
        <v>0</v>
      </c>
    </row>
    <row r="518" spans="1:11" ht="46.8" x14ac:dyDescent="0.25">
      <c r="A518" s="21" t="s">
        <v>237</v>
      </c>
      <c r="B518" s="19" t="s">
        <v>238</v>
      </c>
      <c r="C518" s="19"/>
      <c r="D518" s="19"/>
      <c r="E518" s="19"/>
      <c r="F518" s="20">
        <f>F519</f>
        <v>2223.6999999999998</v>
      </c>
      <c r="G518" s="20">
        <f t="shared" ref="G518:H518" si="231">G519</f>
        <v>0</v>
      </c>
      <c r="H518" s="20">
        <f t="shared" si="231"/>
        <v>0</v>
      </c>
    </row>
    <row r="519" spans="1:11" ht="46.8" x14ac:dyDescent="0.25">
      <c r="A519" s="21" t="s">
        <v>632</v>
      </c>
      <c r="B519" s="19" t="s">
        <v>238</v>
      </c>
      <c r="C519" s="19" t="s">
        <v>38</v>
      </c>
      <c r="D519" s="19" t="s">
        <v>10</v>
      </c>
      <c r="E519" s="19" t="s">
        <v>11</v>
      </c>
      <c r="F519" s="20">
        <v>2223.6999999999998</v>
      </c>
      <c r="G519" s="20">
        <v>0</v>
      </c>
      <c r="H519" s="20">
        <v>0</v>
      </c>
    </row>
    <row r="520" spans="1:11" ht="15.6" x14ac:dyDescent="0.25">
      <c r="A520" s="21" t="s">
        <v>634</v>
      </c>
      <c r="B520" s="28" t="s">
        <v>633</v>
      </c>
      <c r="C520" s="19"/>
      <c r="D520" s="19"/>
      <c r="E520" s="19"/>
      <c r="F520" s="20">
        <f>F521</f>
        <v>1592.6</v>
      </c>
      <c r="G520" s="20">
        <f t="shared" ref="G520:H520" si="232">G521</f>
        <v>1592.6</v>
      </c>
      <c r="H520" s="20">
        <f t="shared" si="232"/>
        <v>1925.1999999999998</v>
      </c>
    </row>
    <row r="521" spans="1:11" ht="31.2" x14ac:dyDescent="0.25">
      <c r="A521" s="23" t="s">
        <v>239</v>
      </c>
      <c r="B521" s="19" t="s">
        <v>240</v>
      </c>
      <c r="C521" s="19"/>
      <c r="D521" s="19"/>
      <c r="E521" s="19"/>
      <c r="F521" s="20">
        <f>F522+F523</f>
        <v>1592.6</v>
      </c>
      <c r="G521" s="20">
        <f t="shared" ref="G521:H521" si="233">G522+G523</f>
        <v>1592.6</v>
      </c>
      <c r="H521" s="20">
        <f t="shared" si="233"/>
        <v>1925.1999999999998</v>
      </c>
    </row>
    <row r="522" spans="1:11" ht="78" x14ac:dyDescent="0.25">
      <c r="A522" s="21" t="s">
        <v>636</v>
      </c>
      <c r="B522" s="19" t="s">
        <v>240</v>
      </c>
      <c r="C522" s="19" t="s">
        <v>35</v>
      </c>
      <c r="D522" s="19" t="s">
        <v>10</v>
      </c>
      <c r="E522" s="19" t="s">
        <v>11</v>
      </c>
      <c r="F522" s="20">
        <v>1447.8</v>
      </c>
      <c r="G522" s="20">
        <v>1539.6</v>
      </c>
      <c r="H522" s="20">
        <v>1861.1</v>
      </c>
      <c r="I522" s="22"/>
      <c r="J522" s="22"/>
      <c r="K522" s="22"/>
    </row>
    <row r="523" spans="1:11" ht="62.4" x14ac:dyDescent="0.25">
      <c r="A523" s="21" t="s">
        <v>635</v>
      </c>
      <c r="B523" s="19" t="s">
        <v>240</v>
      </c>
      <c r="C523" s="19" t="s">
        <v>12</v>
      </c>
      <c r="D523" s="19" t="s">
        <v>10</v>
      </c>
      <c r="E523" s="19" t="s">
        <v>11</v>
      </c>
      <c r="F523" s="20">
        <v>144.80000000000001</v>
      </c>
      <c r="G523" s="20">
        <v>53</v>
      </c>
      <c r="H523" s="20">
        <v>64.099999999999994</v>
      </c>
    </row>
    <row r="524" spans="1:11" ht="31.2" x14ac:dyDescent="0.25">
      <c r="A524" s="15" t="s">
        <v>241</v>
      </c>
      <c r="B524" s="16" t="s">
        <v>242</v>
      </c>
      <c r="C524" s="16"/>
      <c r="D524" s="16"/>
      <c r="E524" s="16"/>
      <c r="F524" s="17">
        <f>F525+F528</f>
        <v>6771</v>
      </c>
      <c r="G524" s="17">
        <f t="shared" ref="G524:H524" si="234">G525+G528</f>
        <v>9097.4</v>
      </c>
      <c r="H524" s="17">
        <f t="shared" si="234"/>
        <v>9097.4</v>
      </c>
    </row>
    <row r="525" spans="1:11" ht="15.6" x14ac:dyDescent="0.25">
      <c r="A525" s="25" t="s">
        <v>414</v>
      </c>
      <c r="B525" s="26" t="s">
        <v>884</v>
      </c>
      <c r="C525" s="26"/>
      <c r="D525" s="26"/>
      <c r="E525" s="26"/>
      <c r="F525" s="27">
        <f>F526</f>
        <v>959.8</v>
      </c>
      <c r="G525" s="27">
        <f t="shared" ref="G525:H525" si="235">G526</f>
        <v>0</v>
      </c>
      <c r="H525" s="27">
        <f t="shared" si="235"/>
        <v>0</v>
      </c>
    </row>
    <row r="526" spans="1:11" ht="62.4" x14ac:dyDescent="0.25">
      <c r="A526" s="18" t="s">
        <v>243</v>
      </c>
      <c r="B526" s="19" t="s">
        <v>883</v>
      </c>
      <c r="C526" s="19"/>
      <c r="D526" s="19"/>
      <c r="E526" s="19"/>
      <c r="F526" s="20">
        <f>F527</f>
        <v>959.8</v>
      </c>
      <c r="G526" s="20">
        <f>G527</f>
        <v>0</v>
      </c>
      <c r="H526" s="20">
        <f>H527</f>
        <v>0</v>
      </c>
    </row>
    <row r="527" spans="1:11" ht="78" x14ac:dyDescent="0.25">
      <c r="A527" s="21" t="s">
        <v>637</v>
      </c>
      <c r="B527" s="19" t="s">
        <v>883</v>
      </c>
      <c r="C527" s="19" t="s">
        <v>12</v>
      </c>
      <c r="D527" s="19" t="s">
        <v>10</v>
      </c>
      <c r="E527" s="19" t="s">
        <v>15</v>
      </c>
      <c r="F527" s="20">
        <v>959.8</v>
      </c>
      <c r="G527" s="20">
        <v>0</v>
      </c>
      <c r="H527" s="20">
        <v>0</v>
      </c>
    </row>
    <row r="528" spans="1:11" ht="15.6" x14ac:dyDescent="0.25">
      <c r="A528" s="21" t="s">
        <v>418</v>
      </c>
      <c r="B528" s="28" t="s">
        <v>638</v>
      </c>
      <c r="C528" s="19"/>
      <c r="D528" s="19"/>
      <c r="E528" s="19"/>
      <c r="F528" s="20">
        <f>F529+F531+F533+F535+F537</f>
        <v>5811.2</v>
      </c>
      <c r="G528" s="20">
        <f t="shared" ref="G528:H528" si="236">G529+G531+G533+G535+G537</f>
        <v>9097.4</v>
      </c>
      <c r="H528" s="20">
        <f t="shared" si="236"/>
        <v>9097.4</v>
      </c>
    </row>
    <row r="529" spans="1:11" ht="62.4" x14ac:dyDescent="0.25">
      <c r="A529" s="18" t="s">
        <v>243</v>
      </c>
      <c r="B529" s="19" t="s">
        <v>244</v>
      </c>
      <c r="C529" s="19"/>
      <c r="D529" s="19"/>
      <c r="E529" s="19"/>
      <c r="F529" s="20">
        <f>F530</f>
        <v>914.8</v>
      </c>
      <c r="G529" s="20">
        <f t="shared" ref="G529:H529" si="237">G530</f>
        <v>1946.2</v>
      </c>
      <c r="H529" s="20">
        <f t="shared" si="237"/>
        <v>1946.2</v>
      </c>
    </row>
    <row r="530" spans="1:11" ht="78" x14ac:dyDescent="0.25">
      <c r="A530" s="21" t="s">
        <v>639</v>
      </c>
      <c r="B530" s="19" t="s">
        <v>244</v>
      </c>
      <c r="C530" s="19" t="s">
        <v>38</v>
      </c>
      <c r="D530" s="19" t="s">
        <v>10</v>
      </c>
      <c r="E530" s="19" t="s">
        <v>15</v>
      </c>
      <c r="F530" s="20">
        <v>914.8</v>
      </c>
      <c r="G530" s="20">
        <v>1946.2</v>
      </c>
      <c r="H530" s="20">
        <v>1946.2</v>
      </c>
      <c r="J530" s="22"/>
      <c r="K530" s="22"/>
    </row>
    <row r="531" spans="1:11" ht="31.2" x14ac:dyDescent="0.25">
      <c r="A531" s="21" t="s">
        <v>245</v>
      </c>
      <c r="B531" s="19" t="s">
        <v>246</v>
      </c>
      <c r="C531" s="19"/>
      <c r="D531" s="19"/>
      <c r="E531" s="19"/>
      <c r="F531" s="20">
        <f>F532</f>
        <v>552.5</v>
      </c>
      <c r="G531" s="20">
        <f t="shared" ref="G531:H531" si="238">G532</f>
        <v>552.5</v>
      </c>
      <c r="H531" s="20">
        <f t="shared" si="238"/>
        <v>552.5</v>
      </c>
    </row>
    <row r="532" spans="1:11" ht="46.8" x14ac:dyDescent="0.25">
      <c r="A532" s="21" t="s">
        <v>640</v>
      </c>
      <c r="B532" s="19" t="s">
        <v>246</v>
      </c>
      <c r="C532" s="19" t="s">
        <v>38</v>
      </c>
      <c r="D532" s="19" t="s">
        <v>10</v>
      </c>
      <c r="E532" s="19" t="s">
        <v>15</v>
      </c>
      <c r="F532" s="20">
        <v>552.5</v>
      </c>
      <c r="G532" s="20">
        <v>552.5</v>
      </c>
      <c r="H532" s="20">
        <v>552.5</v>
      </c>
      <c r="J532" s="22"/>
      <c r="K532" s="22"/>
    </row>
    <row r="533" spans="1:11" ht="15.6" x14ac:dyDescent="0.25">
      <c r="A533" s="21" t="s">
        <v>247</v>
      </c>
      <c r="B533" s="19" t="s">
        <v>248</v>
      </c>
      <c r="C533" s="19"/>
      <c r="D533" s="19"/>
      <c r="E533" s="19"/>
      <c r="F533" s="20">
        <f>F534</f>
        <v>180</v>
      </c>
      <c r="G533" s="20">
        <f t="shared" ref="G533:H533" si="239">G534</f>
        <v>0</v>
      </c>
      <c r="H533" s="20">
        <f t="shared" si="239"/>
        <v>0</v>
      </c>
    </row>
    <row r="534" spans="1:11" ht="31.2" x14ac:dyDescent="0.25">
      <c r="A534" s="21" t="s">
        <v>641</v>
      </c>
      <c r="B534" s="19" t="s">
        <v>248</v>
      </c>
      <c r="C534" s="19" t="s">
        <v>38</v>
      </c>
      <c r="D534" s="19" t="s">
        <v>10</v>
      </c>
      <c r="E534" s="19" t="s">
        <v>15</v>
      </c>
      <c r="F534" s="20">
        <v>180</v>
      </c>
      <c r="G534" s="20">
        <v>0</v>
      </c>
      <c r="H534" s="20">
        <v>0</v>
      </c>
    </row>
    <row r="535" spans="1:11" ht="31.2" x14ac:dyDescent="0.25">
      <c r="A535" s="21" t="s">
        <v>249</v>
      </c>
      <c r="B535" s="19" t="s">
        <v>250</v>
      </c>
      <c r="C535" s="19"/>
      <c r="D535" s="19"/>
      <c r="E535" s="19"/>
      <c r="F535" s="20">
        <f>F536</f>
        <v>3877.5</v>
      </c>
      <c r="G535" s="20">
        <f t="shared" ref="G535:H535" si="240">G536</f>
        <v>6172.3</v>
      </c>
      <c r="H535" s="20">
        <f t="shared" si="240"/>
        <v>6172.3</v>
      </c>
    </row>
    <row r="536" spans="1:11" ht="31.2" x14ac:dyDescent="0.25">
      <c r="A536" s="21" t="s">
        <v>642</v>
      </c>
      <c r="B536" s="19" t="s">
        <v>250</v>
      </c>
      <c r="C536" s="19" t="s">
        <v>38</v>
      </c>
      <c r="D536" s="19" t="s">
        <v>10</v>
      </c>
      <c r="E536" s="19" t="s">
        <v>15</v>
      </c>
      <c r="F536" s="20">
        <v>3877.5</v>
      </c>
      <c r="G536" s="20">
        <v>6172.3</v>
      </c>
      <c r="H536" s="20">
        <v>6172.3</v>
      </c>
      <c r="J536" s="22"/>
      <c r="K536" s="22"/>
    </row>
    <row r="537" spans="1:11" ht="46.8" x14ac:dyDescent="0.25">
      <c r="A537" s="18" t="s">
        <v>251</v>
      </c>
      <c r="B537" s="19" t="s">
        <v>252</v>
      </c>
      <c r="C537" s="19"/>
      <c r="D537" s="19"/>
      <c r="E537" s="19"/>
      <c r="F537" s="20">
        <f>F538</f>
        <v>286.39999999999998</v>
      </c>
      <c r="G537" s="20">
        <f t="shared" ref="G537:H537" si="241">G538</f>
        <v>426.4</v>
      </c>
      <c r="H537" s="20">
        <f t="shared" si="241"/>
        <v>426.4</v>
      </c>
    </row>
    <row r="538" spans="1:11" ht="62.4" x14ac:dyDescent="0.25">
      <c r="A538" s="21" t="s">
        <v>643</v>
      </c>
      <c r="B538" s="19" t="s">
        <v>252</v>
      </c>
      <c r="C538" s="19" t="s">
        <v>7</v>
      </c>
      <c r="D538" s="19" t="s">
        <v>5</v>
      </c>
      <c r="E538" s="19" t="s">
        <v>6</v>
      </c>
      <c r="F538" s="20">
        <v>286.39999999999998</v>
      </c>
      <c r="G538" s="20">
        <v>426.4</v>
      </c>
      <c r="H538" s="20">
        <v>426.4</v>
      </c>
      <c r="I538" s="22"/>
      <c r="J538" s="22"/>
      <c r="K538" s="22"/>
    </row>
    <row r="539" spans="1:11" ht="31.2" x14ac:dyDescent="0.25">
      <c r="A539" s="15" t="s">
        <v>253</v>
      </c>
      <c r="B539" s="16" t="s">
        <v>254</v>
      </c>
      <c r="C539" s="16"/>
      <c r="D539" s="16"/>
      <c r="E539" s="16"/>
      <c r="F539" s="17">
        <f>F540+F543</f>
        <v>413.3</v>
      </c>
      <c r="G539" s="17">
        <f t="shared" ref="G539:H539" si="242">G540+G543</f>
        <v>72</v>
      </c>
      <c r="H539" s="17">
        <f t="shared" si="242"/>
        <v>72</v>
      </c>
    </row>
    <row r="540" spans="1:11" ht="15.6" x14ac:dyDescent="0.25">
      <c r="A540" s="25" t="s">
        <v>484</v>
      </c>
      <c r="B540" s="26" t="s">
        <v>644</v>
      </c>
      <c r="C540" s="26"/>
      <c r="D540" s="26"/>
      <c r="E540" s="26"/>
      <c r="F540" s="27">
        <f>F541</f>
        <v>413.3</v>
      </c>
      <c r="G540" s="27">
        <f t="shared" ref="G540:H541" si="243">G541</f>
        <v>0</v>
      </c>
      <c r="H540" s="27">
        <f t="shared" si="243"/>
        <v>0</v>
      </c>
    </row>
    <row r="541" spans="1:11" ht="31.2" x14ac:dyDescent="0.25">
      <c r="A541" s="21" t="s">
        <v>255</v>
      </c>
      <c r="B541" s="19" t="s">
        <v>256</v>
      </c>
      <c r="C541" s="19"/>
      <c r="D541" s="19"/>
      <c r="E541" s="19"/>
      <c r="F541" s="20">
        <f>F542</f>
        <v>413.3</v>
      </c>
      <c r="G541" s="20">
        <f t="shared" si="243"/>
        <v>0</v>
      </c>
      <c r="H541" s="20">
        <f t="shared" si="243"/>
        <v>0</v>
      </c>
    </row>
    <row r="542" spans="1:11" ht="31.2" x14ac:dyDescent="0.25">
      <c r="A542" s="23" t="s">
        <v>645</v>
      </c>
      <c r="B542" s="19" t="s">
        <v>256</v>
      </c>
      <c r="C542" s="19" t="s">
        <v>25</v>
      </c>
      <c r="D542" s="19" t="s">
        <v>6</v>
      </c>
      <c r="E542" s="19" t="s">
        <v>58</v>
      </c>
      <c r="F542" s="20">
        <v>413.3</v>
      </c>
      <c r="G542" s="20">
        <v>0</v>
      </c>
      <c r="H542" s="20">
        <v>0</v>
      </c>
    </row>
    <row r="543" spans="1:11" ht="15.6" x14ac:dyDescent="0.25">
      <c r="A543" s="21" t="s">
        <v>647</v>
      </c>
      <c r="B543" s="28" t="s">
        <v>646</v>
      </c>
      <c r="C543" s="19"/>
      <c r="D543" s="19"/>
      <c r="E543" s="19"/>
      <c r="F543" s="20">
        <f>F544+F546</f>
        <v>0</v>
      </c>
      <c r="G543" s="20">
        <f t="shared" ref="G543:H543" si="244">G544+G546</f>
        <v>72</v>
      </c>
      <c r="H543" s="20">
        <f t="shared" si="244"/>
        <v>72</v>
      </c>
    </row>
    <row r="544" spans="1:11" ht="15.6" x14ac:dyDescent="0.25">
      <c r="A544" s="21" t="s">
        <v>257</v>
      </c>
      <c r="B544" s="19" t="s">
        <v>258</v>
      </c>
      <c r="C544" s="19"/>
      <c r="D544" s="19"/>
      <c r="E544" s="19"/>
      <c r="F544" s="20">
        <f>F545</f>
        <v>0</v>
      </c>
      <c r="G544" s="20">
        <f t="shared" ref="G544:H544" si="245">G545</f>
        <v>62</v>
      </c>
      <c r="H544" s="20">
        <f t="shared" si="245"/>
        <v>62</v>
      </c>
    </row>
    <row r="545" spans="1:8" ht="31.2" x14ac:dyDescent="0.25">
      <c r="A545" s="21" t="s">
        <v>648</v>
      </c>
      <c r="B545" s="19" t="s">
        <v>258</v>
      </c>
      <c r="C545" s="19" t="s">
        <v>12</v>
      </c>
      <c r="D545" s="19" t="s">
        <v>6</v>
      </c>
      <c r="E545" s="19" t="s">
        <v>166</v>
      </c>
      <c r="F545" s="20">
        <v>0</v>
      </c>
      <c r="G545" s="20">
        <v>62</v>
      </c>
      <c r="H545" s="20">
        <v>62</v>
      </c>
    </row>
    <row r="546" spans="1:8" ht="15.6" x14ac:dyDescent="0.25">
      <c r="A546" s="21" t="s">
        <v>259</v>
      </c>
      <c r="B546" s="19" t="s">
        <v>260</v>
      </c>
      <c r="C546" s="19"/>
      <c r="D546" s="19"/>
      <c r="E546" s="19"/>
      <c r="F546" s="20">
        <f>F547</f>
        <v>0</v>
      </c>
      <c r="G546" s="20">
        <f t="shared" ref="G546:H546" si="246">G547</f>
        <v>10</v>
      </c>
      <c r="H546" s="20">
        <f t="shared" si="246"/>
        <v>10</v>
      </c>
    </row>
    <row r="547" spans="1:8" ht="31.2" x14ac:dyDescent="0.25">
      <c r="A547" s="21" t="s">
        <v>649</v>
      </c>
      <c r="B547" s="19" t="s">
        <v>260</v>
      </c>
      <c r="C547" s="19" t="s">
        <v>12</v>
      </c>
      <c r="D547" s="19" t="s">
        <v>6</v>
      </c>
      <c r="E547" s="19" t="s">
        <v>166</v>
      </c>
      <c r="F547" s="20">
        <v>0</v>
      </c>
      <c r="G547" s="20">
        <v>10</v>
      </c>
      <c r="H547" s="20">
        <v>10</v>
      </c>
    </row>
    <row r="548" spans="1:8" ht="31.2" x14ac:dyDescent="0.25">
      <c r="A548" s="15" t="s">
        <v>751</v>
      </c>
      <c r="B548" s="16" t="s">
        <v>261</v>
      </c>
      <c r="C548" s="16"/>
      <c r="D548" s="16"/>
      <c r="E548" s="16"/>
      <c r="F548" s="17">
        <f>F549+F551+F553+F555+F558</f>
        <v>2165.8000000000002</v>
      </c>
      <c r="G548" s="17">
        <f t="shared" ref="G548:H548" si="247">G549+G551+G553+G555+G558</f>
        <v>1542.2</v>
      </c>
      <c r="H548" s="17">
        <f t="shared" si="247"/>
        <v>0</v>
      </c>
    </row>
    <row r="549" spans="1:8" ht="15.6" x14ac:dyDescent="0.25">
      <c r="A549" s="21" t="s">
        <v>650</v>
      </c>
      <c r="B549" s="19" t="s">
        <v>262</v>
      </c>
      <c r="C549" s="19"/>
      <c r="D549" s="19"/>
      <c r="E549" s="19"/>
      <c r="F549" s="20">
        <f>F550</f>
        <v>345</v>
      </c>
      <c r="G549" s="20">
        <f t="shared" ref="G549:H549" si="248">G550</f>
        <v>100</v>
      </c>
      <c r="H549" s="20">
        <f t="shared" si="248"/>
        <v>0</v>
      </c>
    </row>
    <row r="550" spans="1:8" ht="31.2" x14ac:dyDescent="0.25">
      <c r="A550" s="21" t="s">
        <v>651</v>
      </c>
      <c r="B550" s="19" t="s">
        <v>262</v>
      </c>
      <c r="C550" s="19" t="s">
        <v>38</v>
      </c>
      <c r="D550" s="19" t="s">
        <v>15</v>
      </c>
      <c r="E550" s="19" t="s">
        <v>32</v>
      </c>
      <c r="F550" s="20">
        <v>345</v>
      </c>
      <c r="G550" s="20">
        <v>100</v>
      </c>
      <c r="H550" s="20">
        <v>0</v>
      </c>
    </row>
    <row r="551" spans="1:8" ht="15.6" x14ac:dyDescent="0.25">
      <c r="A551" s="21" t="s">
        <v>263</v>
      </c>
      <c r="B551" s="19" t="s">
        <v>264</v>
      </c>
      <c r="C551" s="19"/>
      <c r="D551" s="19"/>
      <c r="E551" s="19"/>
      <c r="F551" s="20">
        <f>F552</f>
        <v>593</v>
      </c>
      <c r="G551" s="20">
        <f t="shared" ref="G551:H551" si="249">G552</f>
        <v>470.2</v>
      </c>
      <c r="H551" s="20">
        <f t="shared" si="249"/>
        <v>0</v>
      </c>
    </row>
    <row r="552" spans="1:8" ht="31.2" x14ac:dyDescent="0.25">
      <c r="A552" s="21" t="s">
        <v>652</v>
      </c>
      <c r="B552" s="19" t="s">
        <v>264</v>
      </c>
      <c r="C552" s="19" t="s">
        <v>38</v>
      </c>
      <c r="D552" s="19" t="s">
        <v>15</v>
      </c>
      <c r="E552" s="19" t="s">
        <v>32</v>
      </c>
      <c r="F552" s="20">
        <v>593</v>
      </c>
      <c r="G552" s="20">
        <v>470.2</v>
      </c>
      <c r="H552" s="20">
        <v>0</v>
      </c>
    </row>
    <row r="553" spans="1:8" ht="15.6" x14ac:dyDescent="0.25">
      <c r="A553" s="21" t="s">
        <v>265</v>
      </c>
      <c r="B553" s="19" t="s">
        <v>266</v>
      </c>
      <c r="C553" s="19"/>
      <c r="D553" s="19"/>
      <c r="E553" s="19"/>
      <c r="F553" s="20">
        <f>F554</f>
        <v>190.8</v>
      </c>
      <c r="G553" s="20">
        <f t="shared" ref="G553:H553" si="250">G554</f>
        <v>0</v>
      </c>
      <c r="H553" s="20">
        <f t="shared" si="250"/>
        <v>0</v>
      </c>
    </row>
    <row r="554" spans="1:8" ht="31.2" x14ac:dyDescent="0.25">
      <c r="A554" s="21" t="s">
        <v>653</v>
      </c>
      <c r="B554" s="19" t="s">
        <v>266</v>
      </c>
      <c r="C554" s="19" t="s">
        <v>38</v>
      </c>
      <c r="D554" s="19" t="s">
        <v>15</v>
      </c>
      <c r="E554" s="19" t="s">
        <v>32</v>
      </c>
      <c r="F554" s="20">
        <v>190.8</v>
      </c>
      <c r="G554" s="20">
        <v>0</v>
      </c>
      <c r="H554" s="20">
        <v>0</v>
      </c>
    </row>
    <row r="555" spans="1:8" ht="15.6" x14ac:dyDescent="0.25">
      <c r="A555" s="21" t="s">
        <v>749</v>
      </c>
      <c r="B555" s="19" t="s">
        <v>267</v>
      </c>
      <c r="C555" s="19"/>
      <c r="D555" s="19"/>
      <c r="E555" s="19"/>
      <c r="F555" s="20">
        <f>F556+F557</f>
        <v>150</v>
      </c>
      <c r="G555" s="20">
        <f t="shared" ref="G555:H555" si="251">G556</f>
        <v>0</v>
      </c>
      <c r="H555" s="20">
        <f t="shared" si="251"/>
        <v>0</v>
      </c>
    </row>
    <row r="556" spans="1:8" ht="31.2" x14ac:dyDescent="0.25">
      <c r="A556" s="21" t="s">
        <v>750</v>
      </c>
      <c r="B556" s="19" t="s">
        <v>267</v>
      </c>
      <c r="C556" s="19" t="s">
        <v>38</v>
      </c>
      <c r="D556" s="19" t="s">
        <v>15</v>
      </c>
      <c r="E556" s="19" t="s">
        <v>32</v>
      </c>
      <c r="F556" s="20">
        <v>111</v>
      </c>
      <c r="G556" s="20">
        <v>0</v>
      </c>
      <c r="H556" s="20">
        <v>0</v>
      </c>
    </row>
    <row r="557" spans="1:8" ht="15.6" x14ac:dyDescent="0.25">
      <c r="A557" s="23" t="s">
        <v>972</v>
      </c>
      <c r="B557" s="19" t="s">
        <v>267</v>
      </c>
      <c r="C557" s="19" t="s">
        <v>25</v>
      </c>
      <c r="D557" s="19" t="s">
        <v>15</v>
      </c>
      <c r="E557" s="19" t="s">
        <v>32</v>
      </c>
      <c r="F557" s="20">
        <v>39</v>
      </c>
      <c r="G557" s="20">
        <v>0</v>
      </c>
      <c r="H557" s="20">
        <v>0</v>
      </c>
    </row>
    <row r="558" spans="1:8" ht="15.6" x14ac:dyDescent="0.25">
      <c r="A558" s="21" t="s">
        <v>268</v>
      </c>
      <c r="B558" s="19" t="s">
        <v>269</v>
      </c>
      <c r="C558" s="19"/>
      <c r="D558" s="19"/>
      <c r="E558" s="19"/>
      <c r="F558" s="20">
        <f>F559</f>
        <v>887</v>
      </c>
      <c r="G558" s="20">
        <f t="shared" ref="G558:H558" si="252">G559</f>
        <v>972</v>
      </c>
      <c r="H558" s="20">
        <f t="shared" si="252"/>
        <v>0</v>
      </c>
    </row>
    <row r="559" spans="1:8" ht="31.2" x14ac:dyDescent="0.25">
      <c r="A559" s="21" t="s">
        <v>654</v>
      </c>
      <c r="B559" s="19" t="s">
        <v>269</v>
      </c>
      <c r="C559" s="19" t="s">
        <v>38</v>
      </c>
      <c r="D559" s="19" t="s">
        <v>15</v>
      </c>
      <c r="E559" s="19" t="s">
        <v>32</v>
      </c>
      <c r="F559" s="20">
        <v>887</v>
      </c>
      <c r="G559" s="20">
        <v>972</v>
      </c>
      <c r="H559" s="20">
        <v>0</v>
      </c>
    </row>
    <row r="560" spans="1:8" ht="15.6" x14ac:dyDescent="0.25">
      <c r="A560" s="15" t="s">
        <v>270</v>
      </c>
      <c r="B560" s="16" t="s">
        <v>271</v>
      </c>
      <c r="C560" s="16"/>
      <c r="D560" s="16"/>
      <c r="E560" s="16"/>
      <c r="F560" s="17">
        <f>F561+F564+F566+F568+F583+F587+F589+F591+F594+F599+F602+F612+F620+F623+F629+F640+F643+F596+F609+F626+F605+F607</f>
        <v>325779.40000000002</v>
      </c>
      <c r="G560" s="17">
        <f>G561+G564+G566+G568+G583+G587+G589+G591+G594+G599+G602+G612+G620+G623+G629+G640+G643+G596+G609</f>
        <v>179413.50000000003</v>
      </c>
      <c r="H560" s="17">
        <f>H561+H564+H566+H568+H583+H587+H589+H591+H594+H599+H602+H612+H620+H623+H629+H640+H643+H596+H609</f>
        <v>175878.10000000003</v>
      </c>
    </row>
    <row r="561" spans="1:9" ht="15.6" x14ac:dyDescent="0.25">
      <c r="A561" s="21" t="s">
        <v>272</v>
      </c>
      <c r="B561" s="19" t="s">
        <v>273</v>
      </c>
      <c r="C561" s="19"/>
      <c r="D561" s="19"/>
      <c r="E561" s="19"/>
      <c r="F561" s="20">
        <f>F562+F563</f>
        <v>1255.0999999999999</v>
      </c>
      <c r="G561" s="20">
        <f t="shared" ref="G561:H561" si="253">G562+G563</f>
        <v>1255.0999999999999</v>
      </c>
      <c r="H561" s="20">
        <f t="shared" si="253"/>
        <v>1255.0999999999999</v>
      </c>
    </row>
    <row r="562" spans="1:9" ht="46.8" x14ac:dyDescent="0.25">
      <c r="A562" s="21" t="s">
        <v>655</v>
      </c>
      <c r="B562" s="19" t="s">
        <v>273</v>
      </c>
      <c r="C562" s="19" t="s">
        <v>35</v>
      </c>
      <c r="D562" s="19" t="s">
        <v>15</v>
      </c>
      <c r="E562" s="19" t="s">
        <v>32</v>
      </c>
      <c r="F562" s="20">
        <v>1203.5</v>
      </c>
      <c r="G562" s="20">
        <v>1195.3</v>
      </c>
      <c r="H562" s="20">
        <v>1195.3</v>
      </c>
    </row>
    <row r="563" spans="1:9" ht="31.2" x14ac:dyDescent="0.25">
      <c r="A563" s="21" t="s">
        <v>656</v>
      </c>
      <c r="B563" s="19" t="s">
        <v>273</v>
      </c>
      <c r="C563" s="19" t="s">
        <v>38</v>
      </c>
      <c r="D563" s="19" t="s">
        <v>15</v>
      </c>
      <c r="E563" s="19" t="s">
        <v>32</v>
      </c>
      <c r="F563" s="20">
        <v>51.6</v>
      </c>
      <c r="G563" s="20">
        <v>59.8</v>
      </c>
      <c r="H563" s="20">
        <v>59.8</v>
      </c>
    </row>
    <row r="564" spans="1:9" ht="31.2" x14ac:dyDescent="0.25">
      <c r="A564" s="21" t="s">
        <v>274</v>
      </c>
      <c r="B564" s="19" t="s">
        <v>275</v>
      </c>
      <c r="C564" s="19"/>
      <c r="D564" s="19"/>
      <c r="E564" s="19"/>
      <c r="F564" s="20">
        <f>F565</f>
        <v>269.10000000000002</v>
      </c>
      <c r="G564" s="20">
        <f t="shared" ref="G564:H564" si="254">G565</f>
        <v>269.10000000000002</v>
      </c>
      <c r="H564" s="20">
        <f t="shared" si="254"/>
        <v>269.10000000000002</v>
      </c>
    </row>
    <row r="565" spans="1:9" ht="46.8" x14ac:dyDescent="0.25">
      <c r="A565" s="21" t="s">
        <v>657</v>
      </c>
      <c r="B565" s="19" t="s">
        <v>275</v>
      </c>
      <c r="C565" s="19" t="s">
        <v>38</v>
      </c>
      <c r="D565" s="19" t="s">
        <v>58</v>
      </c>
      <c r="E565" s="19" t="s">
        <v>6</v>
      </c>
      <c r="F565" s="20">
        <v>269.10000000000002</v>
      </c>
      <c r="G565" s="20">
        <v>269.10000000000002</v>
      </c>
      <c r="H565" s="20">
        <v>269.10000000000002</v>
      </c>
    </row>
    <row r="566" spans="1:9" ht="15.6" x14ac:dyDescent="0.25">
      <c r="A566" s="21" t="s">
        <v>276</v>
      </c>
      <c r="B566" s="19" t="s">
        <v>277</v>
      </c>
      <c r="C566" s="19"/>
      <c r="D566" s="19"/>
      <c r="E566" s="19"/>
      <c r="F566" s="20">
        <f>F567</f>
        <v>2669.9</v>
      </c>
      <c r="G566" s="20">
        <f t="shared" ref="G566:H566" si="255">G567</f>
        <v>2383.8000000000002</v>
      </c>
      <c r="H566" s="20">
        <f t="shared" si="255"/>
        <v>2383.8000000000002</v>
      </c>
    </row>
    <row r="567" spans="1:9" ht="46.8" x14ac:dyDescent="0.25">
      <c r="A567" s="21" t="s">
        <v>658</v>
      </c>
      <c r="B567" s="19" t="s">
        <v>277</v>
      </c>
      <c r="C567" s="19" t="s">
        <v>35</v>
      </c>
      <c r="D567" s="19" t="s">
        <v>15</v>
      </c>
      <c r="E567" s="19" t="s">
        <v>11</v>
      </c>
      <c r="F567" s="20">
        <v>2669.9</v>
      </c>
      <c r="G567" s="20">
        <v>2383.8000000000002</v>
      </c>
      <c r="H567" s="20">
        <v>2383.8000000000002</v>
      </c>
    </row>
    <row r="568" spans="1:9" ht="15.6" x14ac:dyDescent="0.25">
      <c r="A568" s="21" t="s">
        <v>132</v>
      </c>
      <c r="B568" s="19" t="s">
        <v>278</v>
      </c>
      <c r="C568" s="19"/>
      <c r="D568" s="19"/>
      <c r="E568" s="19"/>
      <c r="F568" s="20">
        <f>F569+F570+F572+F573+F575+F576+F578+F579+F580+F581+F571+F574+F577+F582</f>
        <v>120444.3</v>
      </c>
      <c r="G568" s="20">
        <f t="shared" ref="G568:H568" si="256">G569+G570+G572+G573+G575+G576+G578+G579+G580+G581</f>
        <v>93876.800000000017</v>
      </c>
      <c r="H568" s="20">
        <f t="shared" si="256"/>
        <v>95500.60000000002</v>
      </c>
    </row>
    <row r="569" spans="1:9" ht="46.8" x14ac:dyDescent="0.25">
      <c r="A569" s="21" t="s">
        <v>566</v>
      </c>
      <c r="B569" s="19" t="s">
        <v>278</v>
      </c>
      <c r="C569" s="19" t="s">
        <v>35</v>
      </c>
      <c r="D569" s="19" t="s">
        <v>15</v>
      </c>
      <c r="E569" s="19" t="s">
        <v>22</v>
      </c>
      <c r="F569" s="20">
        <v>3665.2</v>
      </c>
      <c r="G569" s="20">
        <v>3253.4</v>
      </c>
      <c r="H569" s="20">
        <v>3253.4</v>
      </c>
    </row>
    <row r="570" spans="1:9" ht="31.2" x14ac:dyDescent="0.25">
      <c r="A570" s="21" t="s">
        <v>569</v>
      </c>
      <c r="B570" s="19" t="s">
        <v>278</v>
      </c>
      <c r="C570" s="19" t="s">
        <v>38</v>
      </c>
      <c r="D570" s="19" t="s">
        <v>15</v>
      </c>
      <c r="E570" s="19" t="s">
        <v>22</v>
      </c>
      <c r="F570" s="20">
        <v>1229.5999999999999</v>
      </c>
      <c r="G570" s="20">
        <v>511.9</v>
      </c>
      <c r="H570" s="20">
        <v>511.9</v>
      </c>
      <c r="I570" s="24"/>
    </row>
    <row r="571" spans="1:9" ht="15.6" x14ac:dyDescent="0.25">
      <c r="A571" s="21" t="s">
        <v>885</v>
      </c>
      <c r="B571" s="19" t="s">
        <v>278</v>
      </c>
      <c r="C571" s="19" t="s">
        <v>25</v>
      </c>
      <c r="D571" s="19" t="s">
        <v>15</v>
      </c>
      <c r="E571" s="19" t="s">
        <v>22</v>
      </c>
      <c r="F571" s="20">
        <v>2</v>
      </c>
      <c r="G571" s="20">
        <v>0</v>
      </c>
      <c r="H571" s="20">
        <v>0</v>
      </c>
    </row>
    <row r="572" spans="1:9" ht="46.8" x14ac:dyDescent="0.25">
      <c r="A572" s="21" t="s">
        <v>566</v>
      </c>
      <c r="B572" s="19" t="s">
        <v>278</v>
      </c>
      <c r="C572" s="19" t="s">
        <v>35</v>
      </c>
      <c r="D572" s="19" t="s">
        <v>15</v>
      </c>
      <c r="E572" s="19" t="s">
        <v>6</v>
      </c>
      <c r="F572" s="20">
        <v>49199.7</v>
      </c>
      <c r="G572" s="20">
        <v>40267.699999999997</v>
      </c>
      <c r="H572" s="20">
        <v>44340.5</v>
      </c>
    </row>
    <row r="573" spans="1:9" ht="31.2" x14ac:dyDescent="0.25">
      <c r="A573" s="21" t="s">
        <v>569</v>
      </c>
      <c r="B573" s="19" t="s">
        <v>278</v>
      </c>
      <c r="C573" s="19" t="s">
        <v>38</v>
      </c>
      <c r="D573" s="19" t="s">
        <v>15</v>
      </c>
      <c r="E573" s="19" t="s">
        <v>6</v>
      </c>
      <c r="F573" s="20">
        <v>14886.6</v>
      </c>
      <c r="G573" s="20">
        <v>9585.6</v>
      </c>
      <c r="H573" s="20">
        <v>7136.6</v>
      </c>
    </row>
    <row r="574" spans="1:9" ht="15.6" x14ac:dyDescent="0.25">
      <c r="A574" s="21" t="s">
        <v>885</v>
      </c>
      <c r="B574" s="19" t="s">
        <v>278</v>
      </c>
      <c r="C574" s="19" t="s">
        <v>25</v>
      </c>
      <c r="D574" s="19" t="s">
        <v>15</v>
      </c>
      <c r="E574" s="19" t="s">
        <v>6</v>
      </c>
      <c r="F574" s="20">
        <v>36.6</v>
      </c>
      <c r="G574" s="20">
        <v>0</v>
      </c>
      <c r="H574" s="20">
        <v>0</v>
      </c>
    </row>
    <row r="575" spans="1:9" ht="46.8" x14ac:dyDescent="0.25">
      <c r="A575" s="21" t="s">
        <v>566</v>
      </c>
      <c r="B575" s="19" t="s">
        <v>278</v>
      </c>
      <c r="C575" s="19" t="s">
        <v>35</v>
      </c>
      <c r="D575" s="19" t="s">
        <v>15</v>
      </c>
      <c r="E575" s="19" t="s">
        <v>80</v>
      </c>
      <c r="F575" s="20">
        <v>24026.9</v>
      </c>
      <c r="G575" s="20">
        <v>20276.400000000001</v>
      </c>
      <c r="H575" s="20">
        <v>20276.400000000001</v>
      </c>
    </row>
    <row r="576" spans="1:9" ht="31.2" x14ac:dyDescent="0.25">
      <c r="A576" s="21" t="s">
        <v>569</v>
      </c>
      <c r="B576" s="19" t="s">
        <v>278</v>
      </c>
      <c r="C576" s="19" t="s">
        <v>38</v>
      </c>
      <c r="D576" s="19" t="s">
        <v>15</v>
      </c>
      <c r="E576" s="19" t="s">
        <v>80</v>
      </c>
      <c r="F576" s="20">
        <v>11310.2</v>
      </c>
      <c r="G576" s="20">
        <v>6190.1</v>
      </c>
      <c r="H576" s="20">
        <v>6190.1</v>
      </c>
    </row>
    <row r="577" spans="1:9" ht="15.6" x14ac:dyDescent="0.25">
      <c r="A577" s="21" t="s">
        <v>885</v>
      </c>
      <c r="B577" s="19" t="s">
        <v>278</v>
      </c>
      <c r="C577" s="19" t="s">
        <v>25</v>
      </c>
      <c r="D577" s="19" t="s">
        <v>15</v>
      </c>
      <c r="E577" s="19" t="s">
        <v>80</v>
      </c>
      <c r="F577" s="20">
        <v>2</v>
      </c>
      <c r="G577" s="20">
        <v>0</v>
      </c>
      <c r="H577" s="20">
        <v>0</v>
      </c>
    </row>
    <row r="578" spans="1:9" ht="46.8" x14ac:dyDescent="0.25">
      <c r="A578" s="21" t="s">
        <v>566</v>
      </c>
      <c r="B578" s="19" t="s">
        <v>278</v>
      </c>
      <c r="C578" s="19" t="s">
        <v>35</v>
      </c>
      <c r="D578" s="19" t="s">
        <v>10</v>
      </c>
      <c r="E578" s="19" t="s">
        <v>220</v>
      </c>
      <c r="F578" s="20">
        <v>3940.6</v>
      </c>
      <c r="G578" s="20">
        <v>4186</v>
      </c>
      <c r="H578" s="20">
        <v>4186</v>
      </c>
    </row>
    <row r="579" spans="1:9" ht="46.8" x14ac:dyDescent="0.25">
      <c r="A579" s="21" t="s">
        <v>566</v>
      </c>
      <c r="B579" s="19" t="s">
        <v>278</v>
      </c>
      <c r="C579" s="19" t="s">
        <v>35</v>
      </c>
      <c r="D579" s="19" t="s">
        <v>58</v>
      </c>
      <c r="E579" s="19" t="s">
        <v>6</v>
      </c>
      <c r="F579" s="20">
        <v>1150.5999999999999</v>
      </c>
      <c r="G579" s="20">
        <v>746.6</v>
      </c>
      <c r="H579" s="20">
        <v>746.6</v>
      </c>
    </row>
    <row r="580" spans="1:9" ht="46.8" x14ac:dyDescent="0.25">
      <c r="A580" s="21" t="s">
        <v>566</v>
      </c>
      <c r="B580" s="19" t="s">
        <v>278</v>
      </c>
      <c r="C580" s="19" t="s">
        <v>35</v>
      </c>
      <c r="D580" s="19" t="s">
        <v>27</v>
      </c>
      <c r="E580" s="19" t="s">
        <v>166</v>
      </c>
      <c r="F580" s="20">
        <v>8905.5</v>
      </c>
      <c r="G580" s="20">
        <v>7118.8</v>
      </c>
      <c r="H580" s="20">
        <v>7647.5</v>
      </c>
      <c r="I580" s="24"/>
    </row>
    <row r="581" spans="1:9" ht="31.2" x14ac:dyDescent="0.25">
      <c r="A581" s="21" t="s">
        <v>569</v>
      </c>
      <c r="B581" s="19" t="s">
        <v>278</v>
      </c>
      <c r="C581" s="19" t="s">
        <v>38</v>
      </c>
      <c r="D581" s="19" t="s">
        <v>27</v>
      </c>
      <c r="E581" s="19" t="s">
        <v>166</v>
      </c>
      <c r="F581" s="20">
        <v>2084.4</v>
      </c>
      <c r="G581" s="20">
        <v>1740.3</v>
      </c>
      <c r="H581" s="20">
        <v>1211.5999999999999</v>
      </c>
      <c r="I581" s="24"/>
    </row>
    <row r="582" spans="1:9" ht="15.6" x14ac:dyDescent="0.25">
      <c r="A582" s="21" t="s">
        <v>885</v>
      </c>
      <c r="B582" s="19" t="s">
        <v>278</v>
      </c>
      <c r="C582" s="19" t="s">
        <v>25</v>
      </c>
      <c r="D582" s="19" t="s">
        <v>27</v>
      </c>
      <c r="E582" s="19" t="s">
        <v>166</v>
      </c>
      <c r="F582" s="20">
        <v>4.4000000000000004</v>
      </c>
      <c r="G582" s="20">
        <v>0</v>
      </c>
      <c r="H582" s="20">
        <v>0</v>
      </c>
      <c r="I582" s="22"/>
    </row>
    <row r="583" spans="1:9" ht="15.6" x14ac:dyDescent="0.25">
      <c r="A583" s="21" t="s">
        <v>279</v>
      </c>
      <c r="B583" s="19" t="s">
        <v>280</v>
      </c>
      <c r="C583" s="19"/>
      <c r="D583" s="19"/>
      <c r="E583" s="19"/>
      <c r="F583" s="20">
        <f>F584+F585+F586</f>
        <v>2389.7999999999997</v>
      </c>
      <c r="G583" s="20">
        <f t="shared" ref="G583:H583" si="257">G584+G585</f>
        <v>2059.1</v>
      </c>
      <c r="H583" s="20">
        <f t="shared" si="257"/>
        <v>2059.1</v>
      </c>
    </row>
    <row r="584" spans="1:9" ht="62.4" x14ac:dyDescent="0.25">
      <c r="A584" s="21" t="s">
        <v>659</v>
      </c>
      <c r="B584" s="19" t="s">
        <v>280</v>
      </c>
      <c r="C584" s="19" t="s">
        <v>35</v>
      </c>
      <c r="D584" s="19" t="s">
        <v>15</v>
      </c>
      <c r="E584" s="19" t="s">
        <v>80</v>
      </c>
      <c r="F584" s="20">
        <v>2301.1999999999998</v>
      </c>
      <c r="G584" s="20">
        <v>1958.5</v>
      </c>
      <c r="H584" s="20">
        <v>1958.5</v>
      </c>
    </row>
    <row r="585" spans="1:9" ht="31.2" x14ac:dyDescent="0.25">
      <c r="A585" s="21" t="s">
        <v>660</v>
      </c>
      <c r="B585" s="19" t="s">
        <v>280</v>
      </c>
      <c r="C585" s="19" t="s">
        <v>38</v>
      </c>
      <c r="D585" s="19" t="s">
        <v>15</v>
      </c>
      <c r="E585" s="19" t="s">
        <v>80</v>
      </c>
      <c r="F585" s="20">
        <v>86.6</v>
      </c>
      <c r="G585" s="20">
        <v>100.6</v>
      </c>
      <c r="H585" s="20">
        <v>100.6</v>
      </c>
    </row>
    <row r="586" spans="1:9" ht="31.2" x14ac:dyDescent="0.25">
      <c r="A586" s="21" t="s">
        <v>886</v>
      </c>
      <c r="B586" s="19" t="s">
        <v>280</v>
      </c>
      <c r="C586" s="19" t="s">
        <v>25</v>
      </c>
      <c r="D586" s="19" t="s">
        <v>15</v>
      </c>
      <c r="E586" s="19" t="s">
        <v>80</v>
      </c>
      <c r="F586" s="20">
        <v>2</v>
      </c>
      <c r="G586" s="20">
        <v>0</v>
      </c>
      <c r="H586" s="20">
        <v>0</v>
      </c>
    </row>
    <row r="587" spans="1:9" ht="15.6" x14ac:dyDescent="0.25">
      <c r="A587" s="21" t="s">
        <v>281</v>
      </c>
      <c r="B587" s="19" t="s">
        <v>282</v>
      </c>
      <c r="C587" s="19"/>
      <c r="D587" s="19"/>
      <c r="E587" s="19"/>
      <c r="F587" s="20">
        <f>F588</f>
        <v>1982</v>
      </c>
      <c r="G587" s="20">
        <f t="shared" ref="G587:H587" si="258">G588</f>
        <v>1768.8</v>
      </c>
      <c r="H587" s="20">
        <f t="shared" si="258"/>
        <v>1768.8</v>
      </c>
    </row>
    <row r="588" spans="1:9" ht="46.8" x14ac:dyDescent="0.25">
      <c r="A588" s="21" t="s">
        <v>661</v>
      </c>
      <c r="B588" s="19" t="s">
        <v>282</v>
      </c>
      <c r="C588" s="19" t="s">
        <v>35</v>
      </c>
      <c r="D588" s="19" t="s">
        <v>15</v>
      </c>
      <c r="E588" s="19" t="s">
        <v>22</v>
      </c>
      <c r="F588" s="20">
        <v>1982</v>
      </c>
      <c r="G588" s="20">
        <v>1768.8</v>
      </c>
      <c r="H588" s="20">
        <v>1768.8</v>
      </c>
    </row>
    <row r="589" spans="1:9" ht="15.6" x14ac:dyDescent="0.25">
      <c r="A589" s="21" t="s">
        <v>283</v>
      </c>
      <c r="B589" s="19" t="s">
        <v>284</v>
      </c>
      <c r="C589" s="19"/>
      <c r="D589" s="19"/>
      <c r="E589" s="19"/>
      <c r="F589" s="20">
        <f>F590</f>
        <v>1892.3</v>
      </c>
      <c r="G589" s="20">
        <f t="shared" ref="G589:H589" si="259">G590</f>
        <v>2096.1</v>
      </c>
      <c r="H589" s="20">
        <f t="shared" si="259"/>
        <v>2096.1</v>
      </c>
    </row>
    <row r="590" spans="1:9" ht="46.8" x14ac:dyDescent="0.25">
      <c r="A590" s="21" t="s">
        <v>662</v>
      </c>
      <c r="B590" s="19" t="s">
        <v>284</v>
      </c>
      <c r="C590" s="19" t="s">
        <v>35</v>
      </c>
      <c r="D590" s="19" t="s">
        <v>15</v>
      </c>
      <c r="E590" s="19" t="s">
        <v>80</v>
      </c>
      <c r="F590" s="20">
        <v>1892.3</v>
      </c>
      <c r="G590" s="20">
        <v>2096.1</v>
      </c>
      <c r="H590" s="20">
        <v>2096.1</v>
      </c>
    </row>
    <row r="591" spans="1:9" ht="109.2" x14ac:dyDescent="0.25">
      <c r="A591" s="18" t="s">
        <v>663</v>
      </c>
      <c r="B591" s="19" t="s">
        <v>285</v>
      </c>
      <c r="C591" s="19"/>
      <c r="D591" s="19"/>
      <c r="E591" s="19"/>
      <c r="F591" s="20">
        <f>F592+F593</f>
        <v>16.7</v>
      </c>
      <c r="G591" s="20">
        <f t="shared" ref="G591:H591" si="260">G592+G593</f>
        <v>16.7</v>
      </c>
      <c r="H591" s="20">
        <f t="shared" si="260"/>
        <v>16.7</v>
      </c>
    </row>
    <row r="592" spans="1:9" ht="140.4" x14ac:dyDescent="0.25">
      <c r="A592" s="21" t="s">
        <v>664</v>
      </c>
      <c r="B592" s="19" t="s">
        <v>285</v>
      </c>
      <c r="C592" s="19" t="s">
        <v>35</v>
      </c>
      <c r="D592" s="19" t="s">
        <v>22</v>
      </c>
      <c r="E592" s="19" t="s">
        <v>5</v>
      </c>
      <c r="F592" s="20">
        <v>12</v>
      </c>
      <c r="G592" s="20">
        <v>12</v>
      </c>
      <c r="H592" s="20">
        <v>12</v>
      </c>
    </row>
    <row r="593" spans="1:8" ht="124.8" x14ac:dyDescent="0.25">
      <c r="A593" s="21" t="s">
        <v>665</v>
      </c>
      <c r="B593" s="19" t="s">
        <v>285</v>
      </c>
      <c r="C593" s="19" t="s">
        <v>38</v>
      </c>
      <c r="D593" s="19" t="s">
        <v>22</v>
      </c>
      <c r="E593" s="19" t="s">
        <v>5</v>
      </c>
      <c r="F593" s="20">
        <v>4.7</v>
      </c>
      <c r="G593" s="20">
        <v>4.7</v>
      </c>
      <c r="H593" s="20">
        <v>4.7</v>
      </c>
    </row>
    <row r="594" spans="1:8" ht="31.2" x14ac:dyDescent="0.25">
      <c r="A594" s="21" t="s">
        <v>286</v>
      </c>
      <c r="B594" s="19" t="s">
        <v>287</v>
      </c>
      <c r="C594" s="19"/>
      <c r="D594" s="19"/>
      <c r="E594" s="19"/>
      <c r="F594" s="20">
        <f>F595</f>
        <v>1.4</v>
      </c>
      <c r="G594" s="20">
        <f t="shared" ref="G594:H594" si="261">G595</f>
        <v>1.5</v>
      </c>
      <c r="H594" s="20">
        <f t="shared" si="261"/>
        <v>19.2</v>
      </c>
    </row>
    <row r="595" spans="1:8" ht="46.8" x14ac:dyDescent="0.25">
      <c r="A595" s="21" t="s">
        <v>666</v>
      </c>
      <c r="B595" s="19" t="s">
        <v>287</v>
      </c>
      <c r="C595" s="19" t="s">
        <v>38</v>
      </c>
      <c r="D595" s="19" t="s">
        <v>15</v>
      </c>
      <c r="E595" s="19" t="s">
        <v>166</v>
      </c>
      <c r="F595" s="20">
        <v>1.4</v>
      </c>
      <c r="G595" s="20">
        <v>1.5</v>
      </c>
      <c r="H595" s="20">
        <v>19.2</v>
      </c>
    </row>
    <row r="596" spans="1:8" ht="31.2" x14ac:dyDescent="0.25">
      <c r="A596" s="21" t="s">
        <v>762</v>
      </c>
      <c r="B596" s="19" t="s">
        <v>763</v>
      </c>
      <c r="C596" s="19"/>
      <c r="D596" s="19"/>
      <c r="E596" s="19"/>
      <c r="F596" s="20">
        <f>F597+F598</f>
        <v>4051.1</v>
      </c>
      <c r="G596" s="20">
        <f t="shared" ref="G596:H596" si="262">G597+G598</f>
        <v>2939.5</v>
      </c>
      <c r="H596" s="20">
        <f t="shared" si="262"/>
        <v>3070.4</v>
      </c>
    </row>
    <row r="597" spans="1:8" ht="62.4" x14ac:dyDescent="0.25">
      <c r="A597" s="21" t="s">
        <v>764</v>
      </c>
      <c r="B597" s="19" t="s">
        <v>763</v>
      </c>
      <c r="C597" s="19" t="s">
        <v>35</v>
      </c>
      <c r="D597" s="19" t="s">
        <v>22</v>
      </c>
      <c r="E597" s="19" t="s">
        <v>6</v>
      </c>
      <c r="F597" s="20">
        <v>2575</v>
      </c>
      <c r="G597" s="20">
        <v>2535.3000000000002</v>
      </c>
      <c r="H597" s="20">
        <v>2535.3000000000002</v>
      </c>
    </row>
    <row r="598" spans="1:8" ht="46.8" x14ac:dyDescent="0.25">
      <c r="A598" s="21" t="s">
        <v>765</v>
      </c>
      <c r="B598" s="19" t="s">
        <v>763</v>
      </c>
      <c r="C598" s="19" t="s">
        <v>38</v>
      </c>
      <c r="D598" s="19" t="s">
        <v>22</v>
      </c>
      <c r="E598" s="19" t="s">
        <v>6</v>
      </c>
      <c r="F598" s="20">
        <v>1476.1</v>
      </c>
      <c r="G598" s="20">
        <v>404.2</v>
      </c>
      <c r="H598" s="20">
        <v>535.1</v>
      </c>
    </row>
    <row r="599" spans="1:8" ht="15.6" x14ac:dyDescent="0.25">
      <c r="A599" s="21" t="s">
        <v>288</v>
      </c>
      <c r="B599" s="19" t="s">
        <v>289</v>
      </c>
      <c r="C599" s="19"/>
      <c r="D599" s="19"/>
      <c r="E599" s="19"/>
      <c r="F599" s="20">
        <f>F600+F601</f>
        <v>627.69999999999993</v>
      </c>
      <c r="G599" s="20">
        <f t="shared" ref="G599:H599" si="263">G600+G601</f>
        <v>627.69999999999993</v>
      </c>
      <c r="H599" s="20">
        <f t="shared" si="263"/>
        <v>627.69999999999993</v>
      </c>
    </row>
    <row r="600" spans="1:8" ht="46.8" x14ac:dyDescent="0.25">
      <c r="A600" s="21" t="s">
        <v>667</v>
      </c>
      <c r="B600" s="19" t="s">
        <v>289</v>
      </c>
      <c r="C600" s="19" t="s">
        <v>35</v>
      </c>
      <c r="D600" s="19" t="s">
        <v>6</v>
      </c>
      <c r="E600" s="19" t="s">
        <v>15</v>
      </c>
      <c r="F600" s="20">
        <v>597.79999999999995</v>
      </c>
      <c r="G600" s="20">
        <v>597.79999999999995</v>
      </c>
      <c r="H600" s="20">
        <v>597.79999999999995</v>
      </c>
    </row>
    <row r="601" spans="1:8" ht="31.2" x14ac:dyDescent="0.25">
      <c r="A601" s="21" t="s">
        <v>668</v>
      </c>
      <c r="B601" s="19" t="s">
        <v>289</v>
      </c>
      <c r="C601" s="19" t="s">
        <v>38</v>
      </c>
      <c r="D601" s="19" t="s">
        <v>6</v>
      </c>
      <c r="E601" s="19" t="s">
        <v>15</v>
      </c>
      <c r="F601" s="20">
        <v>29.9</v>
      </c>
      <c r="G601" s="20">
        <v>29.9</v>
      </c>
      <c r="H601" s="20">
        <v>29.9</v>
      </c>
    </row>
    <row r="602" spans="1:8" ht="156" x14ac:dyDescent="0.25">
      <c r="A602" s="18" t="s">
        <v>290</v>
      </c>
      <c r="B602" s="19" t="s">
        <v>291</v>
      </c>
      <c r="C602" s="19"/>
      <c r="D602" s="19"/>
      <c r="E602" s="19"/>
      <c r="F602" s="20">
        <f>F603+F604</f>
        <v>143.29999999999998</v>
      </c>
      <c r="G602" s="20">
        <f t="shared" ref="G602:H602" si="264">G603+G604</f>
        <v>130.30000000000001</v>
      </c>
      <c r="H602" s="20">
        <f t="shared" si="264"/>
        <v>130.30000000000001</v>
      </c>
    </row>
    <row r="603" spans="1:8" ht="187.2" x14ac:dyDescent="0.25">
      <c r="A603" s="23" t="s">
        <v>669</v>
      </c>
      <c r="B603" s="19" t="s">
        <v>291</v>
      </c>
      <c r="C603" s="19" t="s">
        <v>35</v>
      </c>
      <c r="D603" s="19" t="s">
        <v>15</v>
      </c>
      <c r="E603" s="19" t="s">
        <v>32</v>
      </c>
      <c r="F603" s="20">
        <v>138.19999999999999</v>
      </c>
      <c r="G603" s="20">
        <v>125.2</v>
      </c>
      <c r="H603" s="20">
        <v>125.2</v>
      </c>
    </row>
    <row r="604" spans="1:8" ht="156" x14ac:dyDescent="0.25">
      <c r="A604" s="21" t="s">
        <v>670</v>
      </c>
      <c r="B604" s="19" t="s">
        <v>291</v>
      </c>
      <c r="C604" s="19" t="s">
        <v>207</v>
      </c>
      <c r="D604" s="19" t="s">
        <v>15</v>
      </c>
      <c r="E604" s="19" t="s">
        <v>32</v>
      </c>
      <c r="F604" s="20">
        <v>5.0999999999999996</v>
      </c>
      <c r="G604" s="20">
        <v>5.0999999999999996</v>
      </c>
      <c r="H604" s="20">
        <v>5.0999999999999996</v>
      </c>
    </row>
    <row r="605" spans="1:8" ht="15.6" x14ac:dyDescent="0.25">
      <c r="A605" s="21" t="s">
        <v>973</v>
      </c>
      <c r="B605" s="19" t="s">
        <v>974</v>
      </c>
      <c r="C605" s="19"/>
      <c r="D605" s="19"/>
      <c r="E605" s="19"/>
      <c r="F605" s="20">
        <f>F606</f>
        <v>759.2</v>
      </c>
      <c r="G605" s="20">
        <f t="shared" ref="G605:H605" si="265">G606</f>
        <v>0</v>
      </c>
      <c r="H605" s="20">
        <f t="shared" si="265"/>
        <v>0</v>
      </c>
    </row>
    <row r="606" spans="1:8" ht="31.2" x14ac:dyDescent="0.25">
      <c r="A606" s="23" t="s">
        <v>975</v>
      </c>
      <c r="B606" s="19" t="s">
        <v>974</v>
      </c>
      <c r="C606" s="19" t="s">
        <v>7</v>
      </c>
      <c r="D606" s="19" t="s">
        <v>15</v>
      </c>
      <c r="E606" s="19" t="s">
        <v>32</v>
      </c>
      <c r="F606" s="20">
        <v>759.2</v>
      </c>
      <c r="G606" s="20">
        <v>0</v>
      </c>
      <c r="H606" s="20">
        <v>0</v>
      </c>
    </row>
    <row r="607" spans="1:8" ht="31.2" x14ac:dyDescent="0.25">
      <c r="A607" s="23" t="s">
        <v>976</v>
      </c>
      <c r="B607" s="19" t="s">
        <v>978</v>
      </c>
      <c r="C607" s="19"/>
      <c r="D607" s="19"/>
      <c r="E607" s="19"/>
      <c r="F607" s="20">
        <f>F608</f>
        <v>455</v>
      </c>
      <c r="G607" s="20">
        <f t="shared" ref="G607:H607" si="266">G608</f>
        <v>0</v>
      </c>
      <c r="H607" s="20">
        <f t="shared" si="266"/>
        <v>0</v>
      </c>
    </row>
    <row r="608" spans="1:8" ht="62.4" x14ac:dyDescent="0.25">
      <c r="A608" s="23" t="s">
        <v>977</v>
      </c>
      <c r="B608" s="19" t="s">
        <v>978</v>
      </c>
      <c r="C608" s="19" t="s">
        <v>35</v>
      </c>
      <c r="D608" s="19" t="s">
        <v>22</v>
      </c>
      <c r="E608" s="19" t="s">
        <v>6</v>
      </c>
      <c r="F608" s="20">
        <v>455</v>
      </c>
      <c r="G608" s="20">
        <v>0</v>
      </c>
      <c r="H608" s="20">
        <v>0</v>
      </c>
    </row>
    <row r="609" spans="1:11" ht="15.6" x14ac:dyDescent="0.25">
      <c r="A609" s="21" t="s">
        <v>606</v>
      </c>
      <c r="B609" s="19" t="s">
        <v>796</v>
      </c>
      <c r="C609" s="19"/>
      <c r="D609" s="19"/>
      <c r="E609" s="19"/>
      <c r="F609" s="20">
        <f>F610</f>
        <v>2296.6999999999998</v>
      </c>
      <c r="G609" s="20">
        <f t="shared" ref="G609:H609" si="267">G610</f>
        <v>2523.9</v>
      </c>
      <c r="H609" s="20">
        <f t="shared" si="267"/>
        <v>2758.2</v>
      </c>
    </row>
    <row r="610" spans="1:11" ht="31.2" x14ac:dyDescent="0.25">
      <c r="A610" s="21" t="s">
        <v>797</v>
      </c>
      <c r="B610" s="19" t="s">
        <v>799</v>
      </c>
      <c r="C610" s="19"/>
      <c r="D610" s="19"/>
      <c r="E610" s="19"/>
      <c r="F610" s="20">
        <f>F611</f>
        <v>2296.6999999999998</v>
      </c>
      <c r="G610" s="20">
        <f t="shared" ref="G610:H610" si="268">G611</f>
        <v>2523.9</v>
      </c>
      <c r="H610" s="20">
        <f t="shared" si="268"/>
        <v>2758.2</v>
      </c>
    </row>
    <row r="611" spans="1:11" ht="31.2" x14ac:dyDescent="0.25">
      <c r="A611" s="21" t="s">
        <v>798</v>
      </c>
      <c r="B611" s="19" t="s">
        <v>799</v>
      </c>
      <c r="C611" s="19" t="s">
        <v>207</v>
      </c>
      <c r="D611" s="19" t="s">
        <v>11</v>
      </c>
      <c r="E611" s="19" t="s">
        <v>22</v>
      </c>
      <c r="F611" s="20">
        <v>2296.6999999999998</v>
      </c>
      <c r="G611" s="20">
        <v>2523.9</v>
      </c>
      <c r="H611" s="20">
        <v>2758.2</v>
      </c>
      <c r="I611" s="22"/>
      <c r="J611" s="22"/>
      <c r="K611" s="22"/>
    </row>
    <row r="612" spans="1:11" ht="15.6" x14ac:dyDescent="0.25">
      <c r="A612" s="21" t="s">
        <v>584</v>
      </c>
      <c r="B612" s="28" t="s">
        <v>671</v>
      </c>
      <c r="C612" s="19"/>
      <c r="D612" s="19"/>
      <c r="E612" s="19"/>
      <c r="F612" s="20">
        <f>F615+F617+F613</f>
        <v>2736.5</v>
      </c>
      <c r="G612" s="20">
        <f t="shared" ref="G612:H612" si="269">G615+G617</f>
        <v>1513.6</v>
      </c>
      <c r="H612" s="20">
        <f t="shared" si="269"/>
        <v>4403</v>
      </c>
    </row>
    <row r="613" spans="1:11" ht="15.6" x14ac:dyDescent="0.25">
      <c r="A613" s="21" t="s">
        <v>914</v>
      </c>
      <c r="B613" s="28" t="s">
        <v>915</v>
      </c>
      <c r="C613" s="19"/>
      <c r="D613" s="19"/>
      <c r="E613" s="19"/>
      <c r="F613" s="20">
        <f>F614</f>
        <v>783.7</v>
      </c>
      <c r="G613" s="20">
        <f t="shared" ref="G613:H613" si="270">G614</f>
        <v>0</v>
      </c>
      <c r="H613" s="20">
        <f t="shared" si="270"/>
        <v>0</v>
      </c>
    </row>
    <row r="614" spans="1:11" ht="31.2" x14ac:dyDescent="0.25">
      <c r="A614" s="21" t="s">
        <v>916</v>
      </c>
      <c r="B614" s="28" t="s">
        <v>915</v>
      </c>
      <c r="C614" s="19" t="s">
        <v>25</v>
      </c>
      <c r="D614" s="19" t="s">
        <v>15</v>
      </c>
      <c r="E614" s="19" t="s">
        <v>10</v>
      </c>
      <c r="F614" s="20">
        <v>783.7</v>
      </c>
      <c r="G614" s="20">
        <v>0</v>
      </c>
      <c r="H614" s="20">
        <v>0</v>
      </c>
    </row>
    <row r="615" spans="1:11" ht="15.6" x14ac:dyDescent="0.25">
      <c r="A615" s="21" t="s">
        <v>292</v>
      </c>
      <c r="B615" s="19" t="s">
        <v>293</v>
      </c>
      <c r="C615" s="19"/>
      <c r="D615" s="19"/>
      <c r="E615" s="19"/>
      <c r="F615" s="20">
        <f>F616</f>
        <v>372.8</v>
      </c>
      <c r="G615" s="20">
        <f t="shared" ref="G615:H615" si="271">G616</f>
        <v>908.4</v>
      </c>
      <c r="H615" s="20">
        <f t="shared" si="271"/>
        <v>3797.8</v>
      </c>
    </row>
    <row r="616" spans="1:11" ht="15.6" x14ac:dyDescent="0.25">
      <c r="A616" s="21" t="s">
        <v>672</v>
      </c>
      <c r="B616" s="19" t="s">
        <v>293</v>
      </c>
      <c r="C616" s="19" t="s">
        <v>25</v>
      </c>
      <c r="D616" s="19" t="s">
        <v>15</v>
      </c>
      <c r="E616" s="19" t="s">
        <v>27</v>
      </c>
      <c r="F616" s="20">
        <v>372.8</v>
      </c>
      <c r="G616" s="20">
        <v>908.4</v>
      </c>
      <c r="H616" s="20">
        <v>3797.8</v>
      </c>
      <c r="I616" s="22"/>
      <c r="J616" s="22"/>
      <c r="K616" s="22"/>
    </row>
    <row r="617" spans="1:11" ht="15.6" x14ac:dyDescent="0.25">
      <c r="A617" s="21" t="s">
        <v>181</v>
      </c>
      <c r="B617" s="19" t="s">
        <v>294</v>
      </c>
      <c r="C617" s="19"/>
      <c r="D617" s="19"/>
      <c r="E617" s="19"/>
      <c r="F617" s="20">
        <f>F618+F619</f>
        <v>1580</v>
      </c>
      <c r="G617" s="20">
        <f t="shared" ref="G617:H617" si="272">G618+G619</f>
        <v>605.20000000000005</v>
      </c>
      <c r="H617" s="20">
        <f t="shared" si="272"/>
        <v>605.20000000000005</v>
      </c>
    </row>
    <row r="618" spans="1:11" ht="31.2" x14ac:dyDescent="0.25">
      <c r="A618" s="21" t="s">
        <v>572</v>
      </c>
      <c r="B618" s="19" t="s">
        <v>294</v>
      </c>
      <c r="C618" s="19" t="s">
        <v>38</v>
      </c>
      <c r="D618" s="19" t="s">
        <v>15</v>
      </c>
      <c r="E618" s="19" t="s">
        <v>32</v>
      </c>
      <c r="F618" s="20">
        <v>1227.5999999999999</v>
      </c>
      <c r="G618" s="20">
        <v>410</v>
      </c>
      <c r="H618" s="20">
        <v>410</v>
      </c>
    </row>
    <row r="619" spans="1:11" ht="15.6" x14ac:dyDescent="0.25">
      <c r="A619" s="21" t="s">
        <v>673</v>
      </c>
      <c r="B619" s="19" t="s">
        <v>294</v>
      </c>
      <c r="C619" s="19" t="s">
        <v>25</v>
      </c>
      <c r="D619" s="19" t="s">
        <v>15</v>
      </c>
      <c r="E619" s="19" t="s">
        <v>32</v>
      </c>
      <c r="F619" s="20">
        <v>352.4</v>
      </c>
      <c r="G619" s="20">
        <v>195.2</v>
      </c>
      <c r="H619" s="20">
        <v>195.2</v>
      </c>
    </row>
    <row r="620" spans="1:11" ht="15.6" x14ac:dyDescent="0.25">
      <c r="A620" s="21" t="s">
        <v>484</v>
      </c>
      <c r="B620" s="28" t="s">
        <v>674</v>
      </c>
      <c r="C620" s="19"/>
      <c r="D620" s="19"/>
      <c r="E620" s="19"/>
      <c r="F620" s="20">
        <f>F621</f>
        <v>7599.8</v>
      </c>
      <c r="G620" s="20">
        <f t="shared" ref="G620:H620" si="273">G621</f>
        <v>10000</v>
      </c>
      <c r="H620" s="20">
        <f t="shared" si="273"/>
        <v>1568.5</v>
      </c>
    </row>
    <row r="621" spans="1:11" ht="15.6" x14ac:dyDescent="0.25">
      <c r="A621" s="21" t="s">
        <v>295</v>
      </c>
      <c r="B621" s="19" t="s">
        <v>296</v>
      </c>
      <c r="C621" s="19"/>
      <c r="D621" s="19"/>
      <c r="E621" s="19"/>
      <c r="F621" s="20">
        <f>F622</f>
        <v>7599.8</v>
      </c>
      <c r="G621" s="20">
        <f t="shared" ref="G621:H621" si="274">G622</f>
        <v>10000</v>
      </c>
      <c r="H621" s="20">
        <f t="shared" si="274"/>
        <v>1568.5</v>
      </c>
    </row>
    <row r="622" spans="1:11" ht="31.2" x14ac:dyDescent="0.25">
      <c r="A622" s="21" t="s">
        <v>675</v>
      </c>
      <c r="B622" s="19" t="s">
        <v>296</v>
      </c>
      <c r="C622" s="19" t="s">
        <v>25</v>
      </c>
      <c r="D622" s="19" t="s">
        <v>5</v>
      </c>
      <c r="E622" s="19" t="s">
        <v>22</v>
      </c>
      <c r="F622" s="20">
        <v>7599.8</v>
      </c>
      <c r="G622" s="20">
        <v>10000</v>
      </c>
      <c r="H622" s="20">
        <v>1568.5</v>
      </c>
    </row>
    <row r="623" spans="1:11" ht="15.6" x14ac:dyDescent="0.25">
      <c r="A623" s="21" t="s">
        <v>422</v>
      </c>
      <c r="B623" s="28" t="s">
        <v>676</v>
      </c>
      <c r="C623" s="19"/>
      <c r="D623" s="19"/>
      <c r="E623" s="19"/>
      <c r="F623" s="20">
        <f>F624</f>
        <v>7</v>
      </c>
      <c r="G623" s="20">
        <f t="shared" ref="G623:H623" si="275">G624</f>
        <v>0</v>
      </c>
      <c r="H623" s="20">
        <f t="shared" si="275"/>
        <v>0</v>
      </c>
    </row>
    <row r="624" spans="1:11" ht="15.6" x14ac:dyDescent="0.25">
      <c r="A624" s="21" t="s">
        <v>297</v>
      </c>
      <c r="B624" s="19" t="s">
        <v>298</v>
      </c>
      <c r="C624" s="19"/>
      <c r="D624" s="19"/>
      <c r="E624" s="19"/>
      <c r="F624" s="20">
        <f>F625</f>
        <v>7</v>
      </c>
      <c r="G624" s="20">
        <f>G625</f>
        <v>0</v>
      </c>
      <c r="H624" s="20">
        <f>H625</f>
        <v>0</v>
      </c>
    </row>
    <row r="625" spans="1:8" ht="31.2" x14ac:dyDescent="0.25">
      <c r="A625" s="21" t="s">
        <v>677</v>
      </c>
      <c r="B625" s="19" t="s">
        <v>298</v>
      </c>
      <c r="C625" s="19" t="s">
        <v>38</v>
      </c>
      <c r="D625" s="19" t="s">
        <v>22</v>
      </c>
      <c r="E625" s="19" t="s">
        <v>220</v>
      </c>
      <c r="F625" s="20">
        <v>7</v>
      </c>
      <c r="G625" s="20">
        <v>0</v>
      </c>
      <c r="H625" s="20">
        <v>0</v>
      </c>
    </row>
    <row r="626" spans="1:8" ht="15.6" x14ac:dyDescent="0.25">
      <c r="A626" s="21" t="s">
        <v>888</v>
      </c>
      <c r="B626" s="19" t="s">
        <v>887</v>
      </c>
      <c r="C626" s="19"/>
      <c r="D626" s="19"/>
      <c r="E626" s="19"/>
      <c r="F626" s="20">
        <f>F627</f>
        <v>109505.4</v>
      </c>
      <c r="G626" s="20">
        <f t="shared" ref="G626:H626" si="276">G627</f>
        <v>0</v>
      </c>
      <c r="H626" s="20">
        <f t="shared" si="276"/>
        <v>0</v>
      </c>
    </row>
    <row r="627" spans="1:8" ht="31.2" x14ac:dyDescent="0.25">
      <c r="A627" s="21" t="s">
        <v>889</v>
      </c>
      <c r="B627" s="19" t="s">
        <v>891</v>
      </c>
      <c r="C627" s="19"/>
      <c r="D627" s="19"/>
      <c r="E627" s="19"/>
      <c r="F627" s="20">
        <f>F628</f>
        <v>109505.4</v>
      </c>
      <c r="G627" s="20">
        <f t="shared" ref="G627:H627" si="277">G628</f>
        <v>0</v>
      </c>
      <c r="H627" s="20">
        <f t="shared" si="277"/>
        <v>0</v>
      </c>
    </row>
    <row r="628" spans="1:8" ht="31.2" x14ac:dyDescent="0.25">
      <c r="A628" s="21" t="s">
        <v>890</v>
      </c>
      <c r="B628" s="19" t="s">
        <v>891</v>
      </c>
      <c r="C628" s="19" t="s">
        <v>207</v>
      </c>
      <c r="D628" s="19" t="s">
        <v>36</v>
      </c>
      <c r="E628" s="19" t="s">
        <v>11</v>
      </c>
      <c r="F628" s="20">
        <v>109505.4</v>
      </c>
      <c r="G628" s="20">
        <v>0</v>
      </c>
      <c r="H628" s="20">
        <v>0</v>
      </c>
    </row>
    <row r="629" spans="1:8" ht="15.6" x14ac:dyDescent="0.25">
      <c r="A629" s="21" t="s">
        <v>416</v>
      </c>
      <c r="B629" s="28" t="s">
        <v>678</v>
      </c>
      <c r="C629" s="19"/>
      <c r="D629" s="19"/>
      <c r="E629" s="19"/>
      <c r="F629" s="20">
        <f>F630++F635+F637</f>
        <v>1117.3</v>
      </c>
      <c r="G629" s="20">
        <f t="shared" ref="G629:H629" si="278">G630++G635+G637</f>
        <v>1099.1000000000001</v>
      </c>
      <c r="H629" s="20">
        <f t="shared" si="278"/>
        <v>1099.1000000000001</v>
      </c>
    </row>
    <row r="630" spans="1:8" ht="15.6" x14ac:dyDescent="0.25">
      <c r="A630" s="21" t="s">
        <v>132</v>
      </c>
      <c r="B630" s="19" t="s">
        <v>299</v>
      </c>
      <c r="C630" s="19"/>
      <c r="D630" s="19"/>
      <c r="E630" s="19"/>
      <c r="F630" s="20">
        <f>F631+F632+F633+F634</f>
        <v>971.4</v>
      </c>
      <c r="G630" s="20">
        <f t="shared" ref="G630:H630" si="279">G631+G632+G633+G634</f>
        <v>953.2</v>
      </c>
      <c r="H630" s="20">
        <f t="shared" si="279"/>
        <v>953.2</v>
      </c>
    </row>
    <row r="631" spans="1:8" ht="15.6" x14ac:dyDescent="0.25">
      <c r="A631" s="21" t="s">
        <v>539</v>
      </c>
      <c r="B631" s="19" t="s">
        <v>299</v>
      </c>
      <c r="C631" s="19" t="s">
        <v>25</v>
      </c>
      <c r="D631" s="19" t="s">
        <v>15</v>
      </c>
      <c r="E631" s="19" t="s">
        <v>22</v>
      </c>
      <c r="F631" s="20">
        <v>5</v>
      </c>
      <c r="G631" s="20">
        <v>5</v>
      </c>
      <c r="H631" s="20">
        <v>5</v>
      </c>
    </row>
    <row r="632" spans="1:8" ht="15.6" x14ac:dyDescent="0.25">
      <c r="A632" s="21" t="s">
        <v>539</v>
      </c>
      <c r="B632" s="19" t="s">
        <v>299</v>
      </c>
      <c r="C632" s="19" t="s">
        <v>25</v>
      </c>
      <c r="D632" s="19" t="s">
        <v>15</v>
      </c>
      <c r="E632" s="19" t="s">
        <v>6</v>
      </c>
      <c r="F632" s="20">
        <v>180.2</v>
      </c>
      <c r="G632" s="20">
        <v>162</v>
      </c>
      <c r="H632" s="20">
        <v>162</v>
      </c>
    </row>
    <row r="633" spans="1:8" ht="15.6" x14ac:dyDescent="0.25">
      <c r="A633" s="21" t="s">
        <v>539</v>
      </c>
      <c r="B633" s="19" t="s">
        <v>299</v>
      </c>
      <c r="C633" s="19" t="s">
        <v>25</v>
      </c>
      <c r="D633" s="19" t="s">
        <v>15</v>
      </c>
      <c r="E633" s="19" t="s">
        <v>80</v>
      </c>
      <c r="F633" s="20">
        <v>1.6</v>
      </c>
      <c r="G633" s="20">
        <v>1.6</v>
      </c>
      <c r="H633" s="20">
        <v>1.6</v>
      </c>
    </row>
    <row r="634" spans="1:8" ht="15.6" x14ac:dyDescent="0.25">
      <c r="A634" s="21" t="s">
        <v>539</v>
      </c>
      <c r="B634" s="19" t="s">
        <v>299</v>
      </c>
      <c r="C634" s="19" t="s">
        <v>25</v>
      </c>
      <c r="D634" s="19" t="s">
        <v>27</v>
      </c>
      <c r="E634" s="19" t="s">
        <v>166</v>
      </c>
      <c r="F634" s="20">
        <v>784.6</v>
      </c>
      <c r="G634" s="20">
        <v>784.6</v>
      </c>
      <c r="H634" s="20">
        <v>784.6</v>
      </c>
    </row>
    <row r="635" spans="1:8" ht="15.6" x14ac:dyDescent="0.25">
      <c r="A635" s="21" t="s">
        <v>279</v>
      </c>
      <c r="B635" s="19" t="s">
        <v>300</v>
      </c>
      <c r="C635" s="19"/>
      <c r="D635" s="19"/>
      <c r="E635" s="19"/>
      <c r="F635" s="48">
        <f>F636</f>
        <v>1</v>
      </c>
      <c r="G635" s="48">
        <f t="shared" ref="G635:H635" si="280">G636</f>
        <v>1</v>
      </c>
      <c r="H635" s="48">
        <f t="shared" si="280"/>
        <v>1</v>
      </c>
    </row>
    <row r="636" spans="1:8" ht="31.2" x14ac:dyDescent="0.25">
      <c r="A636" s="21" t="s">
        <v>679</v>
      </c>
      <c r="B636" s="19" t="s">
        <v>300</v>
      </c>
      <c r="C636" s="19" t="s">
        <v>25</v>
      </c>
      <c r="D636" s="19" t="s">
        <v>15</v>
      </c>
      <c r="E636" s="19" t="s">
        <v>80</v>
      </c>
      <c r="F636" s="20">
        <v>1</v>
      </c>
      <c r="G636" s="20">
        <v>1</v>
      </c>
      <c r="H636" s="20">
        <v>1</v>
      </c>
    </row>
    <row r="637" spans="1:8" ht="31.2" x14ac:dyDescent="0.25">
      <c r="A637" s="21" t="s">
        <v>301</v>
      </c>
      <c r="B637" s="19" t="s">
        <v>302</v>
      </c>
      <c r="C637" s="19"/>
      <c r="D637" s="19"/>
      <c r="E637" s="19"/>
      <c r="F637" s="20">
        <f>F638+F639</f>
        <v>144.9</v>
      </c>
      <c r="G637" s="20">
        <f t="shared" ref="G637:H637" si="281">G638+G639</f>
        <v>144.9</v>
      </c>
      <c r="H637" s="20">
        <f t="shared" si="281"/>
        <v>144.9</v>
      </c>
    </row>
    <row r="638" spans="1:8" ht="46.8" x14ac:dyDescent="0.25">
      <c r="A638" s="21" t="s">
        <v>680</v>
      </c>
      <c r="B638" s="19" t="s">
        <v>302</v>
      </c>
      <c r="C638" s="19" t="s">
        <v>25</v>
      </c>
      <c r="D638" s="19" t="s">
        <v>10</v>
      </c>
      <c r="E638" s="19" t="s">
        <v>220</v>
      </c>
      <c r="F638" s="20">
        <v>143.30000000000001</v>
      </c>
      <c r="G638" s="20">
        <v>143.30000000000001</v>
      </c>
      <c r="H638" s="20">
        <v>143.30000000000001</v>
      </c>
    </row>
    <row r="639" spans="1:8" ht="46.8" x14ac:dyDescent="0.25">
      <c r="A639" s="23" t="s">
        <v>680</v>
      </c>
      <c r="B639" s="19" t="s">
        <v>302</v>
      </c>
      <c r="C639" s="19" t="s">
        <v>25</v>
      </c>
      <c r="D639" s="19" t="s">
        <v>58</v>
      </c>
      <c r="E639" s="19" t="s">
        <v>6</v>
      </c>
      <c r="F639" s="20">
        <v>1.6</v>
      </c>
      <c r="G639" s="20">
        <v>1.6</v>
      </c>
      <c r="H639" s="20">
        <v>1.6</v>
      </c>
    </row>
    <row r="640" spans="1:8" ht="15.6" x14ac:dyDescent="0.25">
      <c r="A640" s="21" t="s">
        <v>682</v>
      </c>
      <c r="B640" s="19" t="s">
        <v>681</v>
      </c>
      <c r="C640" s="19"/>
      <c r="D640" s="19"/>
      <c r="E640" s="19"/>
      <c r="F640" s="20">
        <f>F641</f>
        <v>1821.6</v>
      </c>
      <c r="G640" s="20">
        <f t="shared" ref="G640:H641" si="282">G641</f>
        <v>1822.4</v>
      </c>
      <c r="H640" s="20">
        <f t="shared" si="282"/>
        <v>1822.4</v>
      </c>
    </row>
    <row r="641" spans="1:8" ht="15.6" x14ac:dyDescent="0.25">
      <c r="A641" s="23" t="s">
        <v>303</v>
      </c>
      <c r="B641" s="19" t="s">
        <v>304</v>
      </c>
      <c r="C641" s="19"/>
      <c r="D641" s="19"/>
      <c r="E641" s="19"/>
      <c r="F641" s="20">
        <f>F642</f>
        <v>1821.6</v>
      </c>
      <c r="G641" s="20">
        <f t="shared" si="282"/>
        <v>1822.4</v>
      </c>
      <c r="H641" s="20">
        <f t="shared" si="282"/>
        <v>1822.4</v>
      </c>
    </row>
    <row r="642" spans="1:8" ht="15.6" x14ac:dyDescent="0.25">
      <c r="A642" s="23" t="s">
        <v>683</v>
      </c>
      <c r="B642" s="19" t="s">
        <v>304</v>
      </c>
      <c r="C642" s="19" t="s">
        <v>7</v>
      </c>
      <c r="D642" s="19" t="s">
        <v>15</v>
      </c>
      <c r="E642" s="19" t="s">
        <v>32</v>
      </c>
      <c r="F642" s="20">
        <v>1821.6</v>
      </c>
      <c r="G642" s="20">
        <v>1822.4</v>
      </c>
      <c r="H642" s="20">
        <v>1822.4</v>
      </c>
    </row>
    <row r="643" spans="1:8" ht="15.6" x14ac:dyDescent="0.25">
      <c r="A643" s="23" t="s">
        <v>418</v>
      </c>
      <c r="B643" s="19" t="s">
        <v>684</v>
      </c>
      <c r="C643" s="19"/>
      <c r="D643" s="19"/>
      <c r="E643" s="19"/>
      <c r="F643" s="20">
        <f>F644+F646</f>
        <v>63738.2</v>
      </c>
      <c r="G643" s="20">
        <f t="shared" ref="G643:H643" si="283">G644+G646</f>
        <v>55030</v>
      </c>
      <c r="H643" s="20">
        <f t="shared" si="283"/>
        <v>55030</v>
      </c>
    </row>
    <row r="644" spans="1:8" ht="15.6" x14ac:dyDescent="0.25">
      <c r="A644" s="23" t="s">
        <v>305</v>
      </c>
      <c r="B644" s="19" t="s">
        <v>306</v>
      </c>
      <c r="C644" s="19"/>
      <c r="D644" s="19"/>
      <c r="E644" s="19"/>
      <c r="F644" s="20">
        <f>F645</f>
        <v>1404.5</v>
      </c>
      <c r="G644" s="20">
        <f t="shared" ref="G644:H644" si="284">G645</f>
        <v>1404.5</v>
      </c>
      <c r="H644" s="20">
        <f t="shared" si="284"/>
        <v>1404.5</v>
      </c>
    </row>
    <row r="645" spans="1:8" ht="46.8" x14ac:dyDescent="0.25">
      <c r="A645" s="23" t="s">
        <v>685</v>
      </c>
      <c r="B645" s="19" t="s">
        <v>306</v>
      </c>
      <c r="C645" s="19" t="s">
        <v>35</v>
      </c>
      <c r="D645" s="19" t="s">
        <v>10</v>
      </c>
      <c r="E645" s="19" t="s">
        <v>220</v>
      </c>
      <c r="F645" s="20">
        <v>1404.5</v>
      </c>
      <c r="G645" s="20">
        <v>1404.5</v>
      </c>
      <c r="H645" s="20">
        <v>1404.5</v>
      </c>
    </row>
    <row r="646" spans="1:8" ht="31.2" x14ac:dyDescent="0.25">
      <c r="A646" s="23" t="s">
        <v>301</v>
      </c>
      <c r="B646" s="19" t="s">
        <v>307</v>
      </c>
      <c r="C646" s="19"/>
      <c r="D646" s="19"/>
      <c r="E646" s="19"/>
      <c r="F646" s="20">
        <f>F647+F648+F650+F651+F649</f>
        <v>62333.7</v>
      </c>
      <c r="G646" s="20">
        <f t="shared" ref="G646:H646" si="285">G647+G648+G650+G651</f>
        <v>53625.5</v>
      </c>
      <c r="H646" s="20">
        <f t="shared" si="285"/>
        <v>53625.5</v>
      </c>
    </row>
    <row r="647" spans="1:8" ht="78" x14ac:dyDescent="0.25">
      <c r="A647" s="23" t="s">
        <v>686</v>
      </c>
      <c r="B647" s="19" t="s">
        <v>307</v>
      </c>
      <c r="C647" s="19" t="s">
        <v>35</v>
      </c>
      <c r="D647" s="19" t="s">
        <v>10</v>
      </c>
      <c r="E647" s="19" t="s">
        <v>220</v>
      </c>
      <c r="F647" s="20">
        <v>23133.8</v>
      </c>
      <c r="G647" s="20">
        <v>20682.599999999999</v>
      </c>
      <c r="H647" s="20">
        <v>20682.599999999999</v>
      </c>
    </row>
    <row r="648" spans="1:8" ht="46.8" x14ac:dyDescent="0.25">
      <c r="A648" s="23" t="s">
        <v>687</v>
      </c>
      <c r="B648" s="19" t="s">
        <v>307</v>
      </c>
      <c r="C648" s="19" t="s">
        <v>38</v>
      </c>
      <c r="D648" s="19" t="s">
        <v>10</v>
      </c>
      <c r="E648" s="19" t="s">
        <v>220</v>
      </c>
      <c r="F648" s="20">
        <v>16377.8</v>
      </c>
      <c r="G648" s="20">
        <v>10786.7</v>
      </c>
      <c r="H648" s="20">
        <v>10786.7</v>
      </c>
    </row>
    <row r="649" spans="1:8" ht="46.8" x14ac:dyDescent="0.25">
      <c r="A649" s="23" t="s">
        <v>979</v>
      </c>
      <c r="B649" s="19" t="s">
        <v>307</v>
      </c>
      <c r="C649" s="19" t="s">
        <v>25</v>
      </c>
      <c r="D649" s="19" t="s">
        <v>10</v>
      </c>
      <c r="E649" s="19" t="s">
        <v>220</v>
      </c>
      <c r="F649" s="20">
        <v>162.9</v>
      </c>
      <c r="G649" s="20">
        <v>0</v>
      </c>
      <c r="H649" s="20">
        <v>0</v>
      </c>
    </row>
    <row r="650" spans="1:8" ht="78" x14ac:dyDescent="0.25">
      <c r="A650" s="23" t="s">
        <v>686</v>
      </c>
      <c r="B650" s="19" t="s">
        <v>307</v>
      </c>
      <c r="C650" s="19" t="s">
        <v>35</v>
      </c>
      <c r="D650" s="19" t="s">
        <v>58</v>
      </c>
      <c r="E650" s="19" t="s">
        <v>6</v>
      </c>
      <c r="F650" s="20">
        <v>22106.6</v>
      </c>
      <c r="G650" s="20">
        <v>21682.9</v>
      </c>
      <c r="H650" s="20">
        <v>21682.9</v>
      </c>
    </row>
    <row r="651" spans="1:8" ht="46.8" x14ac:dyDescent="0.25">
      <c r="A651" s="23" t="s">
        <v>687</v>
      </c>
      <c r="B651" s="19" t="s">
        <v>307</v>
      </c>
      <c r="C651" s="19" t="s">
        <v>38</v>
      </c>
      <c r="D651" s="19" t="s">
        <v>58</v>
      </c>
      <c r="E651" s="19" t="s">
        <v>6</v>
      </c>
      <c r="F651" s="20">
        <v>552.6</v>
      </c>
      <c r="G651" s="20">
        <v>473.3</v>
      </c>
      <c r="H651" s="20">
        <v>473.3</v>
      </c>
    </row>
    <row r="652" spans="1:8" ht="31.2" x14ac:dyDescent="0.25">
      <c r="A652" s="15" t="s">
        <v>308</v>
      </c>
      <c r="B652" s="16" t="s">
        <v>309</v>
      </c>
      <c r="C652" s="16"/>
      <c r="D652" s="16"/>
      <c r="E652" s="16"/>
      <c r="F652" s="17">
        <f>F653</f>
        <v>18983.100000000002</v>
      </c>
      <c r="G652" s="17">
        <f t="shared" ref="G652:H652" si="286">G653</f>
        <v>6184.7999999999993</v>
      </c>
      <c r="H652" s="17">
        <f t="shared" si="286"/>
        <v>6298.0999999999995</v>
      </c>
    </row>
    <row r="653" spans="1:8" ht="15.6" x14ac:dyDescent="0.25">
      <c r="A653" s="25" t="s">
        <v>689</v>
      </c>
      <c r="B653" s="26" t="s">
        <v>688</v>
      </c>
      <c r="C653" s="26"/>
      <c r="D653" s="26"/>
      <c r="E653" s="26"/>
      <c r="F653" s="27">
        <f>F654+F658+F660+F662+F664+F666+F668+F670+F656+F672</f>
        <v>18983.100000000002</v>
      </c>
      <c r="G653" s="27">
        <f t="shared" ref="G653:H653" si="287">G654+G658+G660+G662+G664+G666+G668+G670</f>
        <v>6184.7999999999993</v>
      </c>
      <c r="H653" s="27">
        <f t="shared" si="287"/>
        <v>6298.0999999999995</v>
      </c>
    </row>
    <row r="654" spans="1:8" ht="15.6" x14ac:dyDescent="0.25">
      <c r="A654" s="21" t="s">
        <v>310</v>
      </c>
      <c r="B654" s="19" t="s">
        <v>311</v>
      </c>
      <c r="C654" s="19"/>
      <c r="D654" s="19"/>
      <c r="E654" s="19"/>
      <c r="F654" s="20">
        <f>F655</f>
        <v>356</v>
      </c>
      <c r="G654" s="20">
        <f t="shared" ref="G654:H654" si="288">G655</f>
        <v>152.1</v>
      </c>
      <c r="H654" s="20">
        <f t="shared" si="288"/>
        <v>154.9</v>
      </c>
    </row>
    <row r="655" spans="1:8" ht="31.2" x14ac:dyDescent="0.25">
      <c r="A655" s="21" t="s">
        <v>690</v>
      </c>
      <c r="B655" s="19" t="s">
        <v>311</v>
      </c>
      <c r="C655" s="19" t="s">
        <v>38</v>
      </c>
      <c r="D655" s="19" t="s">
        <v>6</v>
      </c>
      <c r="E655" s="19" t="s">
        <v>220</v>
      </c>
      <c r="F655" s="20">
        <v>356</v>
      </c>
      <c r="G655" s="20">
        <v>152.1</v>
      </c>
      <c r="H655" s="20">
        <v>154.9</v>
      </c>
    </row>
    <row r="656" spans="1:8" ht="31.2" x14ac:dyDescent="0.25">
      <c r="A656" s="21" t="s">
        <v>328</v>
      </c>
      <c r="B656" s="19" t="s">
        <v>893</v>
      </c>
      <c r="C656" s="19"/>
      <c r="D656" s="19"/>
      <c r="E656" s="19"/>
      <c r="F656" s="20">
        <f>F657</f>
        <v>11698.4</v>
      </c>
      <c r="G656" s="20">
        <f t="shared" ref="G656:H656" si="289">G657</f>
        <v>0</v>
      </c>
      <c r="H656" s="20">
        <f t="shared" si="289"/>
        <v>0</v>
      </c>
    </row>
    <row r="657" spans="1:10" ht="31.2" x14ac:dyDescent="0.25">
      <c r="A657" s="21" t="s">
        <v>892</v>
      </c>
      <c r="B657" s="19" t="s">
        <v>893</v>
      </c>
      <c r="C657" s="19" t="s">
        <v>207</v>
      </c>
      <c r="D657" s="19" t="s">
        <v>6</v>
      </c>
      <c r="E657" s="19" t="s">
        <v>220</v>
      </c>
      <c r="F657" s="20">
        <v>11698.4</v>
      </c>
      <c r="G657" s="20">
        <v>0</v>
      </c>
      <c r="H657" s="20">
        <v>0</v>
      </c>
    </row>
    <row r="658" spans="1:10" ht="31.2" x14ac:dyDescent="0.25">
      <c r="A658" s="21" t="s">
        <v>312</v>
      </c>
      <c r="B658" s="19" t="s">
        <v>313</v>
      </c>
      <c r="C658" s="19"/>
      <c r="D658" s="19"/>
      <c r="E658" s="19"/>
      <c r="F658" s="20">
        <f>F659</f>
        <v>372.9</v>
      </c>
      <c r="G658" s="20">
        <f t="shared" ref="G658:H658" si="290">G659</f>
        <v>383.7</v>
      </c>
      <c r="H658" s="20">
        <f t="shared" si="290"/>
        <v>390.7</v>
      </c>
    </row>
    <row r="659" spans="1:10" ht="31.2" x14ac:dyDescent="0.25">
      <c r="A659" s="21" t="s">
        <v>691</v>
      </c>
      <c r="B659" s="19" t="s">
        <v>313</v>
      </c>
      <c r="C659" s="19" t="s">
        <v>207</v>
      </c>
      <c r="D659" s="19" t="s">
        <v>6</v>
      </c>
      <c r="E659" s="19" t="s">
        <v>220</v>
      </c>
      <c r="F659" s="20">
        <v>372.9</v>
      </c>
      <c r="G659" s="20">
        <v>383.7</v>
      </c>
      <c r="H659" s="20">
        <v>390.7</v>
      </c>
    </row>
    <row r="660" spans="1:10" ht="31.2" x14ac:dyDescent="0.25">
      <c r="A660" s="21" t="s">
        <v>314</v>
      </c>
      <c r="B660" s="19" t="s">
        <v>315</v>
      </c>
      <c r="C660" s="19"/>
      <c r="D660" s="19"/>
      <c r="E660" s="19"/>
      <c r="F660" s="20">
        <f>F661</f>
        <v>469.3</v>
      </c>
      <c r="G660" s="20">
        <f t="shared" ref="G660:H660" si="291">G661</f>
        <v>482.9</v>
      </c>
      <c r="H660" s="20">
        <f t="shared" si="291"/>
        <v>491.7</v>
      </c>
    </row>
    <row r="661" spans="1:10" ht="31.2" x14ac:dyDescent="0.25">
      <c r="A661" s="21" t="s">
        <v>692</v>
      </c>
      <c r="B661" s="19" t="s">
        <v>315</v>
      </c>
      <c r="C661" s="19" t="s">
        <v>207</v>
      </c>
      <c r="D661" s="19" t="s">
        <v>6</v>
      </c>
      <c r="E661" s="19" t="s">
        <v>220</v>
      </c>
      <c r="F661" s="20">
        <v>469.3</v>
      </c>
      <c r="G661" s="20">
        <v>482.9</v>
      </c>
      <c r="H661" s="20">
        <v>491.7</v>
      </c>
    </row>
    <row r="662" spans="1:10" ht="31.2" x14ac:dyDescent="0.25">
      <c r="A662" s="21" t="s">
        <v>316</v>
      </c>
      <c r="B662" s="19" t="s">
        <v>317</v>
      </c>
      <c r="C662" s="19"/>
      <c r="D662" s="19"/>
      <c r="E662" s="19"/>
      <c r="F662" s="20">
        <f>F663</f>
        <v>244.3</v>
      </c>
      <c r="G662" s="20">
        <f t="shared" ref="G662:H662" si="292">G663</f>
        <v>251.4</v>
      </c>
      <c r="H662" s="20">
        <f t="shared" si="292"/>
        <v>256</v>
      </c>
    </row>
    <row r="663" spans="1:10" ht="31.2" x14ac:dyDescent="0.25">
      <c r="A663" s="21" t="s">
        <v>693</v>
      </c>
      <c r="B663" s="19" t="s">
        <v>317</v>
      </c>
      <c r="C663" s="19" t="s">
        <v>207</v>
      </c>
      <c r="D663" s="19" t="s">
        <v>6</v>
      </c>
      <c r="E663" s="19" t="s">
        <v>220</v>
      </c>
      <c r="F663" s="20">
        <v>244.3</v>
      </c>
      <c r="G663" s="20">
        <v>251.4</v>
      </c>
      <c r="H663" s="20">
        <v>256</v>
      </c>
    </row>
    <row r="664" spans="1:10" ht="31.2" x14ac:dyDescent="0.25">
      <c r="A664" s="21" t="s">
        <v>318</v>
      </c>
      <c r="B664" s="19" t="s">
        <v>319</v>
      </c>
      <c r="C664" s="19"/>
      <c r="D664" s="19"/>
      <c r="E664" s="19"/>
      <c r="F664" s="20">
        <f>F665</f>
        <v>455</v>
      </c>
      <c r="G664" s="20">
        <f t="shared" ref="G664:H664" si="293">G665</f>
        <v>416.7</v>
      </c>
      <c r="H664" s="20">
        <f t="shared" si="293"/>
        <v>424.4</v>
      </c>
    </row>
    <row r="665" spans="1:10" ht="31.2" x14ac:dyDescent="0.25">
      <c r="A665" s="21" t="s">
        <v>694</v>
      </c>
      <c r="B665" s="19" t="s">
        <v>319</v>
      </c>
      <c r="C665" s="19" t="s">
        <v>207</v>
      </c>
      <c r="D665" s="19" t="s">
        <v>6</v>
      </c>
      <c r="E665" s="19" t="s">
        <v>220</v>
      </c>
      <c r="F665" s="20">
        <v>455</v>
      </c>
      <c r="G665" s="20">
        <v>416.7</v>
      </c>
      <c r="H665" s="20">
        <v>424.4</v>
      </c>
    </row>
    <row r="666" spans="1:10" ht="31.2" x14ac:dyDescent="0.25">
      <c r="A666" s="21" t="s">
        <v>320</v>
      </c>
      <c r="B666" s="19" t="s">
        <v>321</v>
      </c>
      <c r="C666" s="19"/>
      <c r="D666" s="19"/>
      <c r="E666" s="19"/>
      <c r="F666" s="20">
        <f>F667</f>
        <v>798.6</v>
      </c>
      <c r="G666" s="20">
        <f t="shared" ref="G666:H666" si="294">G667</f>
        <v>410.1</v>
      </c>
      <c r="H666" s="20">
        <f t="shared" si="294"/>
        <v>417.6</v>
      </c>
    </row>
    <row r="667" spans="1:10" ht="31.2" x14ac:dyDescent="0.25">
      <c r="A667" s="21" t="s">
        <v>695</v>
      </c>
      <c r="B667" s="19" t="s">
        <v>321</v>
      </c>
      <c r="C667" s="19" t="s">
        <v>207</v>
      </c>
      <c r="D667" s="19" t="s">
        <v>6</v>
      </c>
      <c r="E667" s="19" t="s">
        <v>220</v>
      </c>
      <c r="F667" s="20">
        <v>798.6</v>
      </c>
      <c r="G667" s="20">
        <v>410.1</v>
      </c>
      <c r="H667" s="20">
        <v>417.6</v>
      </c>
      <c r="J667" s="31"/>
    </row>
    <row r="668" spans="1:10" ht="31.2" x14ac:dyDescent="0.25">
      <c r="A668" s="21" t="s">
        <v>322</v>
      </c>
      <c r="B668" s="19" t="s">
        <v>323</v>
      </c>
      <c r="C668" s="19"/>
      <c r="D668" s="19"/>
      <c r="E668" s="19"/>
      <c r="F668" s="20">
        <f>F669</f>
        <v>2018.6</v>
      </c>
      <c r="G668" s="20">
        <f t="shared" ref="G668:H668" si="295">G669</f>
        <v>2077</v>
      </c>
      <c r="H668" s="20">
        <f t="shared" si="295"/>
        <v>2115.1</v>
      </c>
    </row>
    <row r="669" spans="1:10" ht="31.2" x14ac:dyDescent="0.25">
      <c r="A669" s="21" t="s">
        <v>696</v>
      </c>
      <c r="B669" s="19" t="s">
        <v>323</v>
      </c>
      <c r="C669" s="19" t="s">
        <v>207</v>
      </c>
      <c r="D669" s="19" t="s">
        <v>6</v>
      </c>
      <c r="E669" s="19" t="s">
        <v>220</v>
      </c>
      <c r="F669" s="20">
        <v>2018.6</v>
      </c>
      <c r="G669" s="20">
        <v>2077</v>
      </c>
      <c r="H669" s="20">
        <v>2115.1</v>
      </c>
    </row>
    <row r="670" spans="1:10" ht="31.2" x14ac:dyDescent="0.25">
      <c r="A670" s="21" t="s">
        <v>324</v>
      </c>
      <c r="B670" s="19" t="s">
        <v>325</v>
      </c>
      <c r="C670" s="19"/>
      <c r="D670" s="19"/>
      <c r="E670" s="19"/>
      <c r="F670" s="20">
        <f>F671</f>
        <v>1954.3</v>
      </c>
      <c r="G670" s="20">
        <f t="shared" ref="G670:H670" si="296">G671</f>
        <v>2010.9</v>
      </c>
      <c r="H670" s="20">
        <f t="shared" si="296"/>
        <v>2047.7</v>
      </c>
    </row>
    <row r="671" spans="1:10" ht="31.2" x14ac:dyDescent="0.25">
      <c r="A671" s="21" t="s">
        <v>753</v>
      </c>
      <c r="B671" s="19" t="s">
        <v>325</v>
      </c>
      <c r="C671" s="19" t="s">
        <v>207</v>
      </c>
      <c r="D671" s="19" t="s">
        <v>6</v>
      </c>
      <c r="E671" s="19" t="s">
        <v>220</v>
      </c>
      <c r="F671" s="20">
        <v>1954.3</v>
      </c>
      <c r="G671" s="20">
        <v>2010.9</v>
      </c>
      <c r="H671" s="20">
        <v>2047.7</v>
      </c>
    </row>
    <row r="672" spans="1:10" ht="31.2" x14ac:dyDescent="0.25">
      <c r="A672" s="21" t="s">
        <v>330</v>
      </c>
      <c r="B672" s="19" t="s">
        <v>895</v>
      </c>
      <c r="C672" s="19"/>
      <c r="D672" s="19"/>
      <c r="E672" s="19"/>
      <c r="F672" s="20">
        <f>F673</f>
        <v>615.70000000000005</v>
      </c>
      <c r="G672" s="20">
        <f t="shared" ref="G672:H672" si="297">G673</f>
        <v>0</v>
      </c>
      <c r="H672" s="20">
        <f t="shared" si="297"/>
        <v>0</v>
      </c>
    </row>
    <row r="673" spans="1:12" ht="31.2" x14ac:dyDescent="0.25">
      <c r="A673" s="21" t="s">
        <v>894</v>
      </c>
      <c r="B673" s="19" t="s">
        <v>895</v>
      </c>
      <c r="C673" s="19" t="s">
        <v>207</v>
      </c>
      <c r="D673" s="19" t="s">
        <v>6</v>
      </c>
      <c r="E673" s="19" t="s">
        <v>220</v>
      </c>
      <c r="F673" s="20">
        <v>615.70000000000005</v>
      </c>
      <c r="G673" s="20">
        <v>0</v>
      </c>
      <c r="H673" s="20">
        <v>0</v>
      </c>
    </row>
    <row r="674" spans="1:12" ht="31.2" x14ac:dyDescent="0.25">
      <c r="A674" s="15" t="s">
        <v>326</v>
      </c>
      <c r="B674" s="16" t="s">
        <v>327</v>
      </c>
      <c r="C674" s="16"/>
      <c r="D674" s="16"/>
      <c r="E674" s="16"/>
      <c r="F674" s="17">
        <f>F675</f>
        <v>52064.4</v>
      </c>
      <c r="G674" s="17">
        <f t="shared" ref="G674:H674" si="298">G675</f>
        <v>26002.899999999998</v>
      </c>
      <c r="H674" s="17">
        <f t="shared" si="298"/>
        <v>25667.7</v>
      </c>
    </row>
    <row r="675" spans="1:12" ht="15.6" x14ac:dyDescent="0.25">
      <c r="A675" s="25" t="s">
        <v>698</v>
      </c>
      <c r="B675" s="26" t="s">
        <v>697</v>
      </c>
      <c r="C675" s="26"/>
      <c r="D675" s="26"/>
      <c r="E675" s="26"/>
      <c r="F675" s="27">
        <f>F676+F683+F679+F681</f>
        <v>52064.4</v>
      </c>
      <c r="G675" s="27">
        <f t="shared" ref="G675:H675" si="299">G676+G683+G679</f>
        <v>26002.899999999998</v>
      </c>
      <c r="H675" s="27">
        <f t="shared" si="299"/>
        <v>25667.7</v>
      </c>
    </row>
    <row r="676" spans="1:12" ht="31.2" x14ac:dyDescent="0.25">
      <c r="A676" s="21" t="s">
        <v>328</v>
      </c>
      <c r="B676" s="19" t="s">
        <v>329</v>
      </c>
      <c r="C676" s="19"/>
      <c r="D676" s="19"/>
      <c r="E676" s="19"/>
      <c r="F676" s="20">
        <f>F677+F678</f>
        <v>48794</v>
      </c>
      <c r="G676" s="20">
        <f t="shared" ref="G676:H676" si="300">G677+G678</f>
        <v>24384.3</v>
      </c>
      <c r="H676" s="20">
        <f t="shared" si="300"/>
        <v>23808.3</v>
      </c>
    </row>
    <row r="677" spans="1:12" ht="31.2" x14ac:dyDescent="0.25">
      <c r="A677" s="21" t="s">
        <v>699</v>
      </c>
      <c r="B677" s="19" t="s">
        <v>329</v>
      </c>
      <c r="C677" s="19" t="s">
        <v>38</v>
      </c>
      <c r="D677" s="19" t="s">
        <v>6</v>
      </c>
      <c r="E677" s="19" t="s">
        <v>220</v>
      </c>
      <c r="F677" s="20">
        <v>0</v>
      </c>
      <c r="G677" s="20">
        <v>0</v>
      </c>
      <c r="H677" s="20">
        <v>23808.3</v>
      </c>
    </row>
    <row r="678" spans="1:12" ht="31.2" x14ac:dyDescent="0.25">
      <c r="A678" s="21" t="s">
        <v>700</v>
      </c>
      <c r="B678" s="19" t="s">
        <v>329</v>
      </c>
      <c r="C678" s="19" t="s">
        <v>207</v>
      </c>
      <c r="D678" s="19" t="s">
        <v>6</v>
      </c>
      <c r="E678" s="19" t="s">
        <v>220</v>
      </c>
      <c r="F678" s="20">
        <v>48794</v>
      </c>
      <c r="G678" s="20">
        <v>24384.3</v>
      </c>
      <c r="H678" s="20">
        <v>0</v>
      </c>
      <c r="I678" s="22"/>
    </row>
    <row r="679" spans="1:12" ht="31.2" x14ac:dyDescent="0.25">
      <c r="A679" s="37" t="s">
        <v>320</v>
      </c>
      <c r="B679" s="35" t="s">
        <v>840</v>
      </c>
      <c r="C679" s="34"/>
      <c r="D679" s="35"/>
      <c r="E679" s="35"/>
      <c r="F679" s="38">
        <f>F680</f>
        <v>472.5</v>
      </c>
      <c r="G679" s="38">
        <f t="shared" ref="G679:H679" si="301">G680</f>
        <v>0</v>
      </c>
      <c r="H679" s="38">
        <f t="shared" si="301"/>
        <v>0</v>
      </c>
      <c r="I679" s="1"/>
      <c r="J679" s="1"/>
      <c r="K679" s="1"/>
      <c r="L679" s="1"/>
    </row>
    <row r="680" spans="1:12" ht="31.2" x14ac:dyDescent="0.25">
      <c r="A680" s="37" t="s">
        <v>839</v>
      </c>
      <c r="B680" s="35" t="s">
        <v>840</v>
      </c>
      <c r="C680" s="34">
        <v>500</v>
      </c>
      <c r="D680" s="35" t="s">
        <v>6</v>
      </c>
      <c r="E680" s="35" t="s">
        <v>220</v>
      </c>
      <c r="F680" s="38">
        <v>472.5</v>
      </c>
      <c r="G680" s="38">
        <v>0</v>
      </c>
      <c r="H680" s="38">
        <v>0</v>
      </c>
      <c r="I680" s="1"/>
      <c r="J680" s="1"/>
      <c r="K680" s="1"/>
      <c r="L680" s="1"/>
    </row>
    <row r="681" spans="1:12" ht="31.2" x14ac:dyDescent="0.25">
      <c r="A681" s="37" t="s">
        <v>324</v>
      </c>
      <c r="B681" s="35" t="s">
        <v>325</v>
      </c>
      <c r="C681" s="34"/>
      <c r="D681" s="35"/>
      <c r="E681" s="35"/>
      <c r="F681" s="38">
        <f>F682</f>
        <v>229.8</v>
      </c>
      <c r="G681" s="38">
        <f t="shared" ref="G681:H681" si="302">G682</f>
        <v>0</v>
      </c>
      <c r="H681" s="38">
        <f t="shared" si="302"/>
        <v>0</v>
      </c>
      <c r="I681" s="1"/>
      <c r="J681" s="1"/>
      <c r="K681" s="1"/>
      <c r="L681" s="1"/>
    </row>
    <row r="682" spans="1:12" ht="31.2" x14ac:dyDescent="0.25">
      <c r="A682" s="37" t="s">
        <v>870</v>
      </c>
      <c r="B682" s="35" t="s">
        <v>325</v>
      </c>
      <c r="C682" s="34">
        <v>500</v>
      </c>
      <c r="D682" s="35" t="s">
        <v>6</v>
      </c>
      <c r="E682" s="35" t="s">
        <v>220</v>
      </c>
      <c r="F682" s="38">
        <v>229.8</v>
      </c>
      <c r="G682" s="38">
        <v>0</v>
      </c>
      <c r="H682" s="38">
        <v>0</v>
      </c>
      <c r="I682" s="1"/>
      <c r="J682" s="1"/>
      <c r="K682" s="1"/>
      <c r="L682" s="1"/>
    </row>
    <row r="683" spans="1:12" ht="31.2" x14ac:dyDescent="0.25">
      <c r="A683" s="21" t="s">
        <v>330</v>
      </c>
      <c r="B683" s="19" t="s">
        <v>331</v>
      </c>
      <c r="C683" s="19"/>
      <c r="D683" s="19"/>
      <c r="E683" s="19"/>
      <c r="F683" s="20">
        <f>F684+F685</f>
        <v>2568.1</v>
      </c>
      <c r="G683" s="20">
        <f t="shared" ref="G683:H683" si="303">G684+G685</f>
        <v>1618.6</v>
      </c>
      <c r="H683" s="20">
        <f t="shared" si="303"/>
        <v>1859.4</v>
      </c>
    </row>
    <row r="684" spans="1:12" ht="46.8" x14ac:dyDescent="0.25">
      <c r="A684" s="23" t="s">
        <v>701</v>
      </c>
      <c r="B684" s="19" t="s">
        <v>331</v>
      </c>
      <c r="C684" s="19" t="s">
        <v>38</v>
      </c>
      <c r="D684" s="19" t="s">
        <v>6</v>
      </c>
      <c r="E684" s="19" t="s">
        <v>220</v>
      </c>
      <c r="F684" s="20">
        <v>0</v>
      </c>
      <c r="G684" s="20">
        <v>0</v>
      </c>
      <c r="H684" s="20">
        <v>1859.4</v>
      </c>
    </row>
    <row r="685" spans="1:12" ht="31.2" x14ac:dyDescent="0.25">
      <c r="A685" s="21" t="s">
        <v>702</v>
      </c>
      <c r="B685" s="19" t="s">
        <v>331</v>
      </c>
      <c r="C685" s="19" t="s">
        <v>207</v>
      </c>
      <c r="D685" s="19" t="s">
        <v>6</v>
      </c>
      <c r="E685" s="19" t="s">
        <v>220</v>
      </c>
      <c r="F685" s="20">
        <v>2568.1</v>
      </c>
      <c r="G685" s="20">
        <v>1618.6</v>
      </c>
      <c r="H685" s="20">
        <v>0</v>
      </c>
      <c r="I685" s="22"/>
    </row>
    <row r="686" spans="1:12" ht="31.2" x14ac:dyDescent="0.25">
      <c r="A686" s="15" t="s">
        <v>332</v>
      </c>
      <c r="B686" s="16" t="s">
        <v>333</v>
      </c>
      <c r="C686" s="16"/>
      <c r="D686" s="16"/>
      <c r="E686" s="16"/>
      <c r="F686" s="17">
        <f>F687</f>
        <v>13610.199999999999</v>
      </c>
      <c r="G686" s="17">
        <f t="shared" ref="G686:H686" si="304">G687</f>
        <v>0</v>
      </c>
      <c r="H686" s="17">
        <f t="shared" si="304"/>
        <v>0</v>
      </c>
    </row>
    <row r="687" spans="1:12" ht="15.6" x14ac:dyDescent="0.25">
      <c r="A687" s="25" t="s">
        <v>704</v>
      </c>
      <c r="B687" s="26" t="s">
        <v>703</v>
      </c>
      <c r="C687" s="26"/>
      <c r="D687" s="26"/>
      <c r="E687" s="26"/>
      <c r="F687" s="27">
        <f>F690+F692+F688</f>
        <v>13610.199999999999</v>
      </c>
      <c r="G687" s="27">
        <f t="shared" ref="G687:H687" si="305">G690+G692</f>
        <v>0</v>
      </c>
      <c r="H687" s="27">
        <f t="shared" si="305"/>
        <v>0</v>
      </c>
    </row>
    <row r="688" spans="1:12" ht="15.6" x14ac:dyDescent="0.25">
      <c r="A688" s="25" t="s">
        <v>310</v>
      </c>
      <c r="B688" s="26" t="s">
        <v>980</v>
      </c>
      <c r="C688" s="26"/>
      <c r="D688" s="26"/>
      <c r="E688" s="26"/>
      <c r="F688" s="27">
        <f>F689</f>
        <v>16</v>
      </c>
      <c r="G688" s="27">
        <f t="shared" ref="G688:H688" si="306">G689</f>
        <v>0</v>
      </c>
      <c r="H688" s="27">
        <f t="shared" si="306"/>
        <v>0</v>
      </c>
    </row>
    <row r="689" spans="1:11" ht="31.2" x14ac:dyDescent="0.25">
      <c r="A689" s="25" t="s">
        <v>690</v>
      </c>
      <c r="B689" s="26" t="s">
        <v>980</v>
      </c>
      <c r="C689" s="26" t="s">
        <v>38</v>
      </c>
      <c r="D689" s="26" t="s">
        <v>6</v>
      </c>
      <c r="E689" s="26" t="s">
        <v>220</v>
      </c>
      <c r="F689" s="27">
        <v>16</v>
      </c>
      <c r="G689" s="27">
        <v>0</v>
      </c>
      <c r="H689" s="27">
        <v>0</v>
      </c>
    </row>
    <row r="690" spans="1:11" ht="31.2" x14ac:dyDescent="0.25">
      <c r="A690" s="21" t="s">
        <v>328</v>
      </c>
      <c r="B690" s="19" t="s">
        <v>334</v>
      </c>
      <c r="C690" s="19"/>
      <c r="D690" s="19"/>
      <c r="E690" s="19"/>
      <c r="F690" s="20">
        <f>F691</f>
        <v>12913.9</v>
      </c>
      <c r="G690" s="20">
        <f t="shared" ref="G690:H690" si="307">G691</f>
        <v>0</v>
      </c>
      <c r="H690" s="20">
        <f t="shared" si="307"/>
        <v>0</v>
      </c>
    </row>
    <row r="691" spans="1:11" ht="31.2" x14ac:dyDescent="0.25">
      <c r="A691" s="21" t="s">
        <v>700</v>
      </c>
      <c r="B691" s="19" t="s">
        <v>334</v>
      </c>
      <c r="C691" s="19" t="s">
        <v>207</v>
      </c>
      <c r="D691" s="19" t="s">
        <v>6</v>
      </c>
      <c r="E691" s="19" t="s">
        <v>220</v>
      </c>
      <c r="F691" s="20">
        <v>12913.9</v>
      </c>
      <c r="G691" s="20">
        <v>0</v>
      </c>
      <c r="H691" s="20">
        <v>0</v>
      </c>
    </row>
    <row r="692" spans="1:11" ht="31.2" x14ac:dyDescent="0.25">
      <c r="A692" s="21" t="s">
        <v>330</v>
      </c>
      <c r="B692" s="19" t="s">
        <v>335</v>
      </c>
      <c r="C692" s="19"/>
      <c r="D692" s="19"/>
      <c r="E692" s="19"/>
      <c r="F692" s="20">
        <f>F693</f>
        <v>680.3</v>
      </c>
      <c r="G692" s="20">
        <f t="shared" ref="G692:H692" si="308">G693</f>
        <v>0</v>
      </c>
      <c r="H692" s="20">
        <f t="shared" si="308"/>
        <v>0</v>
      </c>
    </row>
    <row r="693" spans="1:11" ht="31.2" x14ac:dyDescent="0.25">
      <c r="A693" s="21" t="s">
        <v>702</v>
      </c>
      <c r="B693" s="19" t="s">
        <v>335</v>
      </c>
      <c r="C693" s="19" t="s">
        <v>207</v>
      </c>
      <c r="D693" s="19" t="s">
        <v>6</v>
      </c>
      <c r="E693" s="19" t="s">
        <v>220</v>
      </c>
      <c r="F693" s="20">
        <v>680.3</v>
      </c>
      <c r="G693" s="20">
        <v>0</v>
      </c>
      <c r="H693" s="20">
        <v>0</v>
      </c>
    </row>
    <row r="694" spans="1:11" ht="31.2" x14ac:dyDescent="0.25">
      <c r="A694" s="15" t="s">
        <v>336</v>
      </c>
      <c r="B694" s="16" t="s">
        <v>337</v>
      </c>
      <c r="C694" s="16"/>
      <c r="D694" s="16"/>
      <c r="E694" s="16"/>
      <c r="F694" s="17">
        <f>F695</f>
        <v>5392.2</v>
      </c>
      <c r="G694" s="17">
        <f t="shared" ref="G694:H694" si="309">G695</f>
        <v>0</v>
      </c>
      <c r="H694" s="17">
        <f t="shared" si="309"/>
        <v>38849.199999999997</v>
      </c>
    </row>
    <row r="695" spans="1:11" ht="15.6" x14ac:dyDescent="0.25">
      <c r="A695" s="25" t="s">
        <v>583</v>
      </c>
      <c r="B695" s="26" t="s">
        <v>705</v>
      </c>
      <c r="C695" s="26"/>
      <c r="D695" s="26"/>
      <c r="E695" s="26"/>
      <c r="F695" s="27">
        <f>F698+F700+F696</f>
        <v>5392.2</v>
      </c>
      <c r="G695" s="27">
        <f t="shared" ref="G695:H695" si="310">G698+G700+G696</f>
        <v>0</v>
      </c>
      <c r="H695" s="27">
        <f t="shared" si="310"/>
        <v>38849.199999999997</v>
      </c>
    </row>
    <row r="696" spans="1:11" ht="15.6" x14ac:dyDescent="0.25">
      <c r="A696" s="21" t="s">
        <v>310</v>
      </c>
      <c r="B696" s="19" t="s">
        <v>841</v>
      </c>
      <c r="C696" s="19"/>
      <c r="D696" s="19"/>
      <c r="E696" s="19"/>
      <c r="F696" s="20">
        <f>F697</f>
        <v>49.6</v>
      </c>
      <c r="G696" s="20">
        <f t="shared" ref="G696:H696" si="311">G697</f>
        <v>0</v>
      </c>
      <c r="H696" s="20">
        <f t="shared" si="311"/>
        <v>8431.5</v>
      </c>
    </row>
    <row r="697" spans="1:11" ht="31.2" x14ac:dyDescent="0.25">
      <c r="A697" s="21" t="s">
        <v>690</v>
      </c>
      <c r="B697" s="19" t="s">
        <v>841</v>
      </c>
      <c r="C697" s="19" t="s">
        <v>95</v>
      </c>
      <c r="D697" s="19" t="s">
        <v>166</v>
      </c>
      <c r="E697" s="19" t="s">
        <v>166</v>
      </c>
      <c r="F697" s="20">
        <v>49.6</v>
      </c>
      <c r="G697" s="20">
        <v>0</v>
      </c>
      <c r="H697" s="20">
        <v>8431.5</v>
      </c>
    </row>
    <row r="698" spans="1:11" ht="15.6" x14ac:dyDescent="0.25">
      <c r="A698" s="21" t="s">
        <v>338</v>
      </c>
      <c r="B698" s="19" t="s">
        <v>339</v>
      </c>
      <c r="C698" s="19"/>
      <c r="D698" s="19"/>
      <c r="E698" s="19"/>
      <c r="F698" s="20">
        <f>F699</f>
        <v>5319.4</v>
      </c>
      <c r="G698" s="20">
        <f t="shared" ref="G698:H698" si="312">G699</f>
        <v>0</v>
      </c>
      <c r="H698" s="20">
        <f t="shared" si="312"/>
        <v>30387.200000000001</v>
      </c>
    </row>
    <row r="699" spans="1:11" ht="31.2" x14ac:dyDescent="0.25">
      <c r="A699" s="21" t="s">
        <v>706</v>
      </c>
      <c r="B699" s="19" t="s">
        <v>339</v>
      </c>
      <c r="C699" s="19" t="s">
        <v>95</v>
      </c>
      <c r="D699" s="19" t="s">
        <v>166</v>
      </c>
      <c r="E699" s="19" t="s">
        <v>166</v>
      </c>
      <c r="F699" s="20">
        <v>5319.4</v>
      </c>
      <c r="G699" s="20">
        <v>0</v>
      </c>
      <c r="H699" s="20">
        <v>30387.200000000001</v>
      </c>
      <c r="J699" s="41"/>
      <c r="K699" s="42"/>
    </row>
    <row r="700" spans="1:11" ht="31.2" x14ac:dyDescent="0.25">
      <c r="A700" s="21" t="s">
        <v>340</v>
      </c>
      <c r="B700" s="19" t="s">
        <v>341</v>
      </c>
      <c r="C700" s="19"/>
      <c r="D700" s="19"/>
      <c r="E700" s="19"/>
      <c r="F700" s="20">
        <f>F701</f>
        <v>23.2</v>
      </c>
      <c r="G700" s="20">
        <f>G701</f>
        <v>0</v>
      </c>
      <c r="H700" s="20">
        <f>H701</f>
        <v>30.5</v>
      </c>
    </row>
    <row r="701" spans="1:11" ht="38.25" customHeight="1" x14ac:dyDescent="0.25">
      <c r="A701" s="21" t="s">
        <v>707</v>
      </c>
      <c r="B701" s="19" t="s">
        <v>341</v>
      </c>
      <c r="C701" s="19" t="s">
        <v>95</v>
      </c>
      <c r="D701" s="19" t="s">
        <v>166</v>
      </c>
      <c r="E701" s="19" t="s">
        <v>166</v>
      </c>
      <c r="F701" s="20">
        <v>23.2</v>
      </c>
      <c r="G701" s="20">
        <v>0</v>
      </c>
      <c r="H701" s="20">
        <v>30.5</v>
      </c>
      <c r="J701" s="41"/>
      <c r="K701" s="49"/>
    </row>
    <row r="702" spans="1:11" ht="31.2" x14ac:dyDescent="0.25">
      <c r="A702" s="15" t="s">
        <v>342</v>
      </c>
      <c r="B702" s="16" t="s">
        <v>343</v>
      </c>
      <c r="C702" s="16"/>
      <c r="D702" s="16"/>
      <c r="E702" s="16"/>
      <c r="F702" s="17">
        <f>F703+F705+F719+F712</f>
        <v>5943.2000000000007</v>
      </c>
      <c r="G702" s="17">
        <f t="shared" ref="G702:H702" si="313">G703+G705+G719+G712</f>
        <v>2296.1999999999998</v>
      </c>
      <c r="H702" s="17">
        <f t="shared" si="313"/>
        <v>2351.6</v>
      </c>
    </row>
    <row r="703" spans="1:11" ht="46.8" x14ac:dyDescent="0.25">
      <c r="A703" s="21" t="s">
        <v>344</v>
      </c>
      <c r="B703" s="19" t="s">
        <v>345</v>
      </c>
      <c r="C703" s="19"/>
      <c r="D703" s="19"/>
      <c r="E703" s="19"/>
      <c r="F703" s="20">
        <f>F704</f>
        <v>1353.2</v>
      </c>
      <c r="G703" s="20">
        <f t="shared" ref="G703:H703" si="314">G704</f>
        <v>1353.2</v>
      </c>
      <c r="H703" s="20">
        <f t="shared" si="314"/>
        <v>1353.2</v>
      </c>
    </row>
    <row r="704" spans="1:11" ht="46.8" x14ac:dyDescent="0.25">
      <c r="A704" s="21" t="s">
        <v>708</v>
      </c>
      <c r="B704" s="19" t="s">
        <v>345</v>
      </c>
      <c r="C704" s="19" t="s">
        <v>38</v>
      </c>
      <c r="D704" s="19" t="s">
        <v>6</v>
      </c>
      <c r="E704" s="19" t="s">
        <v>166</v>
      </c>
      <c r="F704" s="20">
        <v>1353.2</v>
      </c>
      <c r="G704" s="20">
        <v>1353.2</v>
      </c>
      <c r="H704" s="20">
        <v>1353.2</v>
      </c>
    </row>
    <row r="705" spans="1:8" ht="15.6" x14ac:dyDescent="0.25">
      <c r="A705" s="21" t="s">
        <v>710</v>
      </c>
      <c r="B705" s="28" t="s">
        <v>709</v>
      </c>
      <c r="C705" s="19"/>
      <c r="D705" s="19"/>
      <c r="E705" s="19"/>
      <c r="F705" s="20">
        <f>F706+F708+F710</f>
        <v>364.70000000000005</v>
      </c>
      <c r="G705" s="20">
        <f t="shared" ref="G705:H705" si="315">G706</f>
        <v>0</v>
      </c>
      <c r="H705" s="20">
        <f t="shared" si="315"/>
        <v>0</v>
      </c>
    </row>
    <row r="706" spans="1:8" ht="15.6" x14ac:dyDescent="0.25">
      <c r="A706" s="21" t="s">
        <v>310</v>
      </c>
      <c r="B706" s="19" t="s">
        <v>346</v>
      </c>
      <c r="C706" s="19"/>
      <c r="D706" s="19"/>
      <c r="E706" s="19"/>
      <c r="F706" s="20">
        <f>F707</f>
        <v>213.8</v>
      </c>
      <c r="G706" s="20">
        <f t="shared" ref="G706:H706" si="316">G707</f>
        <v>0</v>
      </c>
      <c r="H706" s="20">
        <f t="shared" si="316"/>
        <v>0</v>
      </c>
    </row>
    <row r="707" spans="1:8" ht="31.2" x14ac:dyDescent="0.25">
      <c r="A707" s="21" t="s">
        <v>690</v>
      </c>
      <c r="B707" s="19" t="s">
        <v>346</v>
      </c>
      <c r="C707" s="19" t="s">
        <v>38</v>
      </c>
      <c r="D707" s="19" t="s">
        <v>80</v>
      </c>
      <c r="E707" s="19" t="s">
        <v>22</v>
      </c>
      <c r="F707" s="50">
        <v>213.8</v>
      </c>
      <c r="G707" s="50">
        <v>0</v>
      </c>
      <c r="H707" s="50">
        <v>0</v>
      </c>
    </row>
    <row r="708" spans="1:8" ht="31.2" x14ac:dyDescent="0.25">
      <c r="A708" s="21" t="s">
        <v>316</v>
      </c>
      <c r="B708" s="19" t="s">
        <v>896</v>
      </c>
      <c r="C708" s="19"/>
      <c r="D708" s="19"/>
      <c r="E708" s="19"/>
      <c r="F708" s="20">
        <f>F709</f>
        <v>83.4</v>
      </c>
      <c r="G708" s="20">
        <f t="shared" ref="G708:H708" si="317">G709</f>
        <v>0</v>
      </c>
      <c r="H708" s="20">
        <f t="shared" si="317"/>
        <v>0</v>
      </c>
    </row>
    <row r="709" spans="1:8" ht="31.8" customHeight="1" x14ac:dyDescent="0.25">
      <c r="A709" s="23" t="s">
        <v>879</v>
      </c>
      <c r="B709" s="19" t="s">
        <v>896</v>
      </c>
      <c r="C709" s="19" t="s">
        <v>207</v>
      </c>
      <c r="D709" s="19" t="s">
        <v>80</v>
      </c>
      <c r="E709" s="19" t="s">
        <v>22</v>
      </c>
      <c r="F709" s="20">
        <v>83.4</v>
      </c>
      <c r="G709" s="20">
        <v>0</v>
      </c>
      <c r="H709" s="20">
        <v>0</v>
      </c>
    </row>
    <row r="710" spans="1:8" ht="31.8" customHeight="1" x14ac:dyDescent="0.25">
      <c r="A710" s="21" t="s">
        <v>320</v>
      </c>
      <c r="B710" s="19" t="s">
        <v>981</v>
      </c>
      <c r="C710" s="19"/>
      <c r="D710" s="19"/>
      <c r="E710" s="19"/>
      <c r="F710" s="20">
        <f>F711</f>
        <v>67.5</v>
      </c>
      <c r="G710" s="20">
        <f t="shared" ref="G710:H710" si="318">G711</f>
        <v>0</v>
      </c>
      <c r="H710" s="20">
        <f t="shared" si="318"/>
        <v>0</v>
      </c>
    </row>
    <row r="711" spans="1:8" ht="31.8" customHeight="1" x14ac:dyDescent="0.25">
      <c r="A711" s="23" t="s">
        <v>695</v>
      </c>
      <c r="B711" s="19" t="s">
        <v>981</v>
      </c>
      <c r="C711" s="19" t="s">
        <v>207</v>
      </c>
      <c r="D711" s="19" t="s">
        <v>80</v>
      </c>
      <c r="E711" s="19" t="s">
        <v>22</v>
      </c>
      <c r="F711" s="20">
        <v>67.5</v>
      </c>
      <c r="G711" s="20">
        <v>0</v>
      </c>
      <c r="H711" s="20">
        <v>0</v>
      </c>
    </row>
    <row r="712" spans="1:8" ht="15.6" x14ac:dyDescent="0.25">
      <c r="A712" s="23" t="s">
        <v>911</v>
      </c>
      <c r="B712" s="19" t="s">
        <v>910</v>
      </c>
      <c r="C712" s="19"/>
      <c r="D712" s="19"/>
      <c r="E712" s="19"/>
      <c r="F712" s="20">
        <f>F713+F715+F717</f>
        <v>2741.9</v>
      </c>
      <c r="G712" s="20">
        <f t="shared" ref="G712:H712" si="319">G713</f>
        <v>943</v>
      </c>
      <c r="H712" s="20">
        <f t="shared" si="319"/>
        <v>998.4</v>
      </c>
    </row>
    <row r="713" spans="1:8" ht="15.6" x14ac:dyDescent="0.25">
      <c r="A713" s="23" t="s">
        <v>913</v>
      </c>
      <c r="B713" s="28" t="s">
        <v>912</v>
      </c>
      <c r="C713" s="19"/>
      <c r="D713" s="19"/>
      <c r="E713" s="19"/>
      <c r="F713" s="20">
        <f>F714</f>
        <v>1392.1</v>
      </c>
      <c r="G713" s="20">
        <f t="shared" ref="G713:H713" si="320">G714</f>
        <v>943</v>
      </c>
      <c r="H713" s="20">
        <f t="shared" si="320"/>
        <v>998.4</v>
      </c>
    </row>
    <row r="714" spans="1:8" ht="31.2" x14ac:dyDescent="0.25">
      <c r="A714" s="23" t="s">
        <v>690</v>
      </c>
      <c r="B714" s="28" t="s">
        <v>912</v>
      </c>
      <c r="C714" s="28" t="s">
        <v>38</v>
      </c>
      <c r="D714" s="28" t="s">
        <v>80</v>
      </c>
      <c r="E714" s="28" t="s">
        <v>22</v>
      </c>
      <c r="F714" s="20">
        <v>1392.1</v>
      </c>
      <c r="G714" s="20">
        <v>943</v>
      </c>
      <c r="H714" s="20">
        <v>998.4</v>
      </c>
    </row>
    <row r="715" spans="1:8" ht="15.6" x14ac:dyDescent="0.25">
      <c r="A715" s="23" t="s">
        <v>982</v>
      </c>
      <c r="B715" s="28" t="s">
        <v>984</v>
      </c>
      <c r="C715" s="28"/>
      <c r="D715" s="28"/>
      <c r="E715" s="28"/>
      <c r="F715" s="20">
        <f>F716</f>
        <v>1301.2</v>
      </c>
      <c r="G715" s="20">
        <f t="shared" ref="G715:H715" si="321">G716</f>
        <v>0</v>
      </c>
      <c r="H715" s="20">
        <f t="shared" si="321"/>
        <v>0</v>
      </c>
    </row>
    <row r="716" spans="1:8" ht="31.2" x14ac:dyDescent="0.25">
      <c r="A716" s="23" t="s">
        <v>983</v>
      </c>
      <c r="B716" s="28" t="s">
        <v>984</v>
      </c>
      <c r="C716" s="19" t="s">
        <v>38</v>
      </c>
      <c r="D716" s="19" t="s">
        <v>80</v>
      </c>
      <c r="E716" s="19" t="s">
        <v>22</v>
      </c>
      <c r="F716" s="20">
        <v>1301.2</v>
      </c>
      <c r="G716" s="20">
        <v>0</v>
      </c>
      <c r="H716" s="20">
        <v>0</v>
      </c>
    </row>
    <row r="717" spans="1:8" ht="15.6" x14ac:dyDescent="0.25">
      <c r="A717" s="23" t="s">
        <v>985</v>
      </c>
      <c r="B717" s="28" t="s">
        <v>987</v>
      </c>
      <c r="C717" s="28"/>
      <c r="D717" s="28"/>
      <c r="E717" s="28"/>
      <c r="F717" s="20">
        <f>F718</f>
        <v>48.6</v>
      </c>
      <c r="G717" s="20">
        <f t="shared" ref="G717:H717" si="322">G718</f>
        <v>0</v>
      </c>
      <c r="H717" s="20">
        <f t="shared" si="322"/>
        <v>0</v>
      </c>
    </row>
    <row r="718" spans="1:8" ht="31.2" x14ac:dyDescent="0.25">
      <c r="A718" s="23" t="s">
        <v>986</v>
      </c>
      <c r="B718" s="28" t="s">
        <v>987</v>
      </c>
      <c r="C718" s="19" t="s">
        <v>38</v>
      </c>
      <c r="D718" s="19" t="s">
        <v>80</v>
      </c>
      <c r="E718" s="19" t="s">
        <v>22</v>
      </c>
      <c r="F718" s="20">
        <v>48.6</v>
      </c>
      <c r="G718" s="20">
        <v>0</v>
      </c>
      <c r="H718" s="20">
        <v>0</v>
      </c>
    </row>
    <row r="719" spans="1:8" ht="15.6" x14ac:dyDescent="0.25">
      <c r="A719" s="21" t="s">
        <v>712</v>
      </c>
      <c r="B719" s="28" t="s">
        <v>711</v>
      </c>
      <c r="C719" s="19"/>
      <c r="D719" s="19"/>
      <c r="E719" s="19"/>
      <c r="F719" s="20">
        <f>F720+F722</f>
        <v>1483.3999999999999</v>
      </c>
      <c r="G719" s="20">
        <f t="shared" ref="G719:H719" si="323">G720+G722</f>
        <v>0</v>
      </c>
      <c r="H719" s="20">
        <f t="shared" si="323"/>
        <v>0</v>
      </c>
    </row>
    <row r="720" spans="1:8" ht="15.6" x14ac:dyDescent="0.25">
      <c r="A720" s="21" t="s">
        <v>347</v>
      </c>
      <c r="B720" s="19" t="s">
        <v>348</v>
      </c>
      <c r="C720" s="19"/>
      <c r="D720" s="19"/>
      <c r="E720" s="19"/>
      <c r="F720" s="20">
        <f>F721</f>
        <v>1404.8</v>
      </c>
      <c r="G720" s="20">
        <f t="shared" ref="G720:H720" si="324">G721</f>
        <v>0</v>
      </c>
      <c r="H720" s="20">
        <f t="shared" si="324"/>
        <v>0</v>
      </c>
    </row>
    <row r="721" spans="1:11" ht="31.2" x14ac:dyDescent="0.25">
      <c r="A721" s="21" t="s">
        <v>897</v>
      </c>
      <c r="B721" s="19" t="s">
        <v>348</v>
      </c>
      <c r="C721" s="19" t="s">
        <v>207</v>
      </c>
      <c r="D721" s="19" t="s">
        <v>80</v>
      </c>
      <c r="E721" s="19" t="s">
        <v>166</v>
      </c>
      <c r="F721" s="20">
        <v>1404.8</v>
      </c>
      <c r="G721" s="20">
        <v>0</v>
      </c>
      <c r="H721" s="20">
        <v>0</v>
      </c>
      <c r="I721" s="41"/>
    </row>
    <row r="722" spans="1:11" ht="31.2" x14ac:dyDescent="0.3">
      <c r="A722" s="21" t="s">
        <v>349</v>
      </c>
      <c r="B722" s="19" t="s">
        <v>350</v>
      </c>
      <c r="C722" s="19"/>
      <c r="D722" s="19"/>
      <c r="E722" s="19"/>
      <c r="F722" s="20">
        <f>F723+F724</f>
        <v>78.600000000000009</v>
      </c>
      <c r="G722" s="20">
        <f t="shared" ref="G722:H722" si="325">G723</f>
        <v>0</v>
      </c>
      <c r="H722" s="20">
        <f t="shared" si="325"/>
        <v>0</v>
      </c>
      <c r="J722" s="51"/>
      <c r="K722" s="51"/>
    </row>
    <row r="723" spans="1:11" ht="46.8" x14ac:dyDescent="0.25">
      <c r="A723" s="21" t="s">
        <v>713</v>
      </c>
      <c r="B723" s="19" t="s">
        <v>350</v>
      </c>
      <c r="C723" s="19" t="s">
        <v>38</v>
      </c>
      <c r="D723" s="19" t="s">
        <v>80</v>
      </c>
      <c r="E723" s="19" t="s">
        <v>166</v>
      </c>
      <c r="F723" s="20">
        <v>4.7</v>
      </c>
      <c r="G723" s="20">
        <v>0</v>
      </c>
      <c r="H723" s="20">
        <v>0</v>
      </c>
    </row>
    <row r="724" spans="1:11" ht="31.2" x14ac:dyDescent="0.25">
      <c r="A724" s="21" t="s">
        <v>898</v>
      </c>
      <c r="B724" s="19" t="s">
        <v>350</v>
      </c>
      <c r="C724" s="19" t="s">
        <v>207</v>
      </c>
      <c r="D724" s="19" t="s">
        <v>80</v>
      </c>
      <c r="E724" s="19" t="s">
        <v>166</v>
      </c>
      <c r="F724" s="20">
        <v>73.900000000000006</v>
      </c>
      <c r="G724" s="20">
        <v>0</v>
      </c>
      <c r="H724" s="20">
        <v>0</v>
      </c>
    </row>
    <row r="725" spans="1:11" ht="31.2" x14ac:dyDescent="0.25">
      <c r="A725" s="15" t="s">
        <v>351</v>
      </c>
      <c r="B725" s="16" t="s">
        <v>352</v>
      </c>
      <c r="C725" s="16"/>
      <c r="D725" s="16"/>
      <c r="E725" s="16"/>
      <c r="F725" s="17">
        <f>F726</f>
        <v>9251</v>
      </c>
      <c r="G725" s="17">
        <f t="shared" ref="G725:H725" si="326">G726</f>
        <v>0</v>
      </c>
      <c r="H725" s="17">
        <f t="shared" si="326"/>
        <v>0</v>
      </c>
    </row>
    <row r="726" spans="1:11" ht="15.6" x14ac:dyDescent="0.25">
      <c r="A726" s="25" t="s">
        <v>714</v>
      </c>
      <c r="B726" s="26" t="s">
        <v>715</v>
      </c>
      <c r="C726" s="26"/>
      <c r="D726" s="26"/>
      <c r="E726" s="26"/>
      <c r="F726" s="27">
        <f>F727</f>
        <v>9251</v>
      </c>
      <c r="G726" s="27">
        <f t="shared" ref="G726:H726" si="327">G727</f>
        <v>0</v>
      </c>
      <c r="H726" s="27">
        <f t="shared" si="327"/>
        <v>0</v>
      </c>
    </row>
    <row r="727" spans="1:11" ht="15.6" x14ac:dyDescent="0.3">
      <c r="A727" s="21" t="s">
        <v>353</v>
      </c>
      <c r="B727" s="19" t="s">
        <v>354</v>
      </c>
      <c r="C727" s="19"/>
      <c r="D727" s="19"/>
      <c r="E727" s="19"/>
      <c r="F727" s="20">
        <f>+F728</f>
        <v>9251</v>
      </c>
      <c r="G727" s="20">
        <f t="shared" ref="G727:H727" si="328">+G728</f>
        <v>0</v>
      </c>
      <c r="H727" s="20">
        <f t="shared" si="328"/>
        <v>0</v>
      </c>
      <c r="J727" s="51"/>
      <c r="K727" s="51"/>
    </row>
    <row r="728" spans="1:11" ht="15.6" x14ac:dyDescent="0.3">
      <c r="A728" s="21" t="s">
        <v>716</v>
      </c>
      <c r="B728" s="19" t="s">
        <v>354</v>
      </c>
      <c r="C728" s="19" t="s">
        <v>207</v>
      </c>
      <c r="D728" s="19" t="s">
        <v>166</v>
      </c>
      <c r="E728" s="19" t="s">
        <v>22</v>
      </c>
      <c r="F728" s="20">
        <v>9251</v>
      </c>
      <c r="G728" s="20">
        <v>0</v>
      </c>
      <c r="H728" s="20">
        <v>0</v>
      </c>
      <c r="I728" s="51"/>
    </row>
    <row r="729" spans="1:11" ht="31.2" x14ac:dyDescent="0.25">
      <c r="A729" s="15" t="s">
        <v>355</v>
      </c>
      <c r="B729" s="16" t="s">
        <v>356</v>
      </c>
      <c r="C729" s="16"/>
      <c r="D729" s="16"/>
      <c r="E729" s="16"/>
      <c r="F729" s="17">
        <f>F730</f>
        <v>244303.4</v>
      </c>
      <c r="G729" s="17">
        <f t="shared" ref="G729:H729" si="329">G730</f>
        <v>0</v>
      </c>
      <c r="H729" s="17">
        <f t="shared" si="329"/>
        <v>65065.5</v>
      </c>
    </row>
    <row r="730" spans="1:11" ht="15.6" x14ac:dyDescent="0.25">
      <c r="A730" s="25" t="s">
        <v>717</v>
      </c>
      <c r="B730" s="26" t="s">
        <v>718</v>
      </c>
      <c r="C730" s="26"/>
      <c r="D730" s="26"/>
      <c r="E730" s="26"/>
      <c r="F730" s="27">
        <f>F731+F734</f>
        <v>244303.4</v>
      </c>
      <c r="G730" s="27">
        <f>G731+G734</f>
        <v>0</v>
      </c>
      <c r="H730" s="27">
        <f>H731+H734</f>
        <v>65065.5</v>
      </c>
    </row>
    <row r="731" spans="1:11" ht="31.2" x14ac:dyDescent="0.25">
      <c r="A731" s="21" t="s">
        <v>357</v>
      </c>
      <c r="B731" s="19" t="s">
        <v>358</v>
      </c>
      <c r="C731" s="19"/>
      <c r="D731" s="19"/>
      <c r="E731" s="19"/>
      <c r="F731" s="20">
        <f>F732+F733</f>
        <v>244058.3</v>
      </c>
      <c r="G731" s="20">
        <f t="shared" ref="G731:H731" si="330">G732</f>
        <v>0</v>
      </c>
      <c r="H731" s="20">
        <f t="shared" si="330"/>
        <v>65000</v>
      </c>
    </row>
    <row r="732" spans="1:11" ht="46.8" x14ac:dyDescent="0.25">
      <c r="A732" s="21" t="s">
        <v>719</v>
      </c>
      <c r="B732" s="19" t="s">
        <v>358</v>
      </c>
      <c r="C732" s="19" t="s">
        <v>38</v>
      </c>
      <c r="D732" s="19" t="s">
        <v>166</v>
      </c>
      <c r="E732" s="19" t="s">
        <v>15</v>
      </c>
      <c r="F732" s="20">
        <v>0</v>
      </c>
      <c r="G732" s="20">
        <v>0</v>
      </c>
      <c r="H732" s="20">
        <v>65000</v>
      </c>
      <c r="I732" s="52"/>
    </row>
    <row r="733" spans="1:11" ht="31.2" x14ac:dyDescent="0.25">
      <c r="A733" s="21" t="s">
        <v>899</v>
      </c>
      <c r="B733" s="19" t="s">
        <v>358</v>
      </c>
      <c r="C733" s="19" t="s">
        <v>207</v>
      </c>
      <c r="D733" s="19" t="s">
        <v>166</v>
      </c>
      <c r="E733" s="19" t="s">
        <v>15</v>
      </c>
      <c r="F733" s="20">
        <v>244058.3</v>
      </c>
      <c r="G733" s="20">
        <v>0</v>
      </c>
      <c r="H733" s="20">
        <v>0</v>
      </c>
      <c r="I733" s="52"/>
    </row>
    <row r="734" spans="1:11" ht="31.2" x14ac:dyDescent="0.25">
      <c r="A734" s="21" t="s">
        <v>359</v>
      </c>
      <c r="B734" s="19" t="s">
        <v>360</v>
      </c>
      <c r="C734" s="19"/>
      <c r="D734" s="19"/>
      <c r="E734" s="19"/>
      <c r="F734" s="20">
        <f>F735+F736</f>
        <v>245.1</v>
      </c>
      <c r="G734" s="20">
        <f t="shared" ref="G734:H734" si="331">G735</f>
        <v>0</v>
      </c>
      <c r="H734" s="20">
        <f t="shared" si="331"/>
        <v>65.5</v>
      </c>
    </row>
    <row r="735" spans="1:11" ht="46.8" x14ac:dyDescent="0.25">
      <c r="A735" s="21" t="s">
        <v>720</v>
      </c>
      <c r="B735" s="19" t="s">
        <v>360</v>
      </c>
      <c r="C735" s="19" t="s">
        <v>38</v>
      </c>
      <c r="D735" s="19" t="s">
        <v>166</v>
      </c>
      <c r="E735" s="19" t="s">
        <v>15</v>
      </c>
      <c r="F735" s="20">
        <v>0</v>
      </c>
      <c r="G735" s="20">
        <v>0</v>
      </c>
      <c r="H735" s="20">
        <v>65.5</v>
      </c>
      <c r="I735" s="22"/>
      <c r="K735" s="22"/>
    </row>
    <row r="736" spans="1:11" ht="46.8" x14ac:dyDescent="0.25">
      <c r="A736" s="21" t="s">
        <v>900</v>
      </c>
      <c r="B736" s="19" t="s">
        <v>360</v>
      </c>
      <c r="C736" s="19" t="s">
        <v>207</v>
      </c>
      <c r="D736" s="19" t="s">
        <v>166</v>
      </c>
      <c r="E736" s="19" t="s">
        <v>15</v>
      </c>
      <c r="F736" s="20">
        <v>245.1</v>
      </c>
      <c r="G736" s="20">
        <v>0</v>
      </c>
      <c r="H736" s="20">
        <v>0</v>
      </c>
      <c r="I736" s="22"/>
      <c r="K736" s="22"/>
    </row>
    <row r="737" spans="1:11" ht="31.2" x14ac:dyDescent="0.25">
      <c r="A737" s="15" t="s">
        <v>361</v>
      </c>
      <c r="B737" s="16" t="s">
        <v>362</v>
      </c>
      <c r="C737" s="16"/>
      <c r="D737" s="16"/>
      <c r="E737" s="16"/>
      <c r="F737" s="17">
        <f>F738+F741+F744</f>
        <v>2421.8000000000002</v>
      </c>
      <c r="G737" s="17">
        <f t="shared" ref="G737:H737" si="332">G738+G741+G744</f>
        <v>0</v>
      </c>
      <c r="H737" s="17">
        <f t="shared" si="332"/>
        <v>0</v>
      </c>
    </row>
    <row r="738" spans="1:11" ht="15.6" x14ac:dyDescent="0.25">
      <c r="A738" s="25" t="s">
        <v>722</v>
      </c>
      <c r="B738" s="26" t="s">
        <v>721</v>
      </c>
      <c r="C738" s="26"/>
      <c r="D738" s="26"/>
      <c r="E738" s="26"/>
      <c r="F738" s="27">
        <f>F739</f>
        <v>868.1</v>
      </c>
      <c r="G738" s="27">
        <f t="shared" ref="G738:H739" si="333">G739</f>
        <v>0</v>
      </c>
      <c r="H738" s="27">
        <f t="shared" si="333"/>
        <v>0</v>
      </c>
    </row>
    <row r="739" spans="1:11" ht="15.6" x14ac:dyDescent="0.25">
      <c r="A739" s="21" t="s">
        <v>116</v>
      </c>
      <c r="B739" s="19" t="s">
        <v>363</v>
      </c>
      <c r="C739" s="19"/>
      <c r="D739" s="19"/>
      <c r="E739" s="19"/>
      <c r="F739" s="20">
        <f>F740</f>
        <v>868.1</v>
      </c>
      <c r="G739" s="20">
        <f t="shared" si="333"/>
        <v>0</v>
      </c>
      <c r="H739" s="20">
        <f t="shared" si="333"/>
        <v>0</v>
      </c>
    </row>
    <row r="740" spans="1:11" ht="31.2" x14ac:dyDescent="0.25">
      <c r="A740" s="21" t="s">
        <v>723</v>
      </c>
      <c r="B740" s="19" t="s">
        <v>363</v>
      </c>
      <c r="C740" s="19" t="s">
        <v>12</v>
      </c>
      <c r="D740" s="19" t="s">
        <v>5</v>
      </c>
      <c r="E740" s="19" t="s">
        <v>22</v>
      </c>
      <c r="F740" s="20">
        <v>868.1</v>
      </c>
      <c r="G740" s="20">
        <v>0</v>
      </c>
      <c r="H740" s="20">
        <v>0</v>
      </c>
    </row>
    <row r="741" spans="1:11" ht="15.6" x14ac:dyDescent="0.25">
      <c r="A741" s="21" t="s">
        <v>422</v>
      </c>
      <c r="B741" s="28" t="s">
        <v>724</v>
      </c>
      <c r="C741" s="19"/>
      <c r="D741" s="19"/>
      <c r="E741" s="19"/>
      <c r="F741" s="20">
        <f>F742</f>
        <v>953.7</v>
      </c>
      <c r="G741" s="20">
        <f t="shared" ref="G741:H742" si="334">G742</f>
        <v>0</v>
      </c>
      <c r="H741" s="20">
        <f t="shared" si="334"/>
        <v>0</v>
      </c>
    </row>
    <row r="742" spans="1:11" ht="15.6" x14ac:dyDescent="0.25">
      <c r="A742" s="21" t="s">
        <v>122</v>
      </c>
      <c r="B742" s="19" t="s">
        <v>364</v>
      </c>
      <c r="C742" s="19"/>
      <c r="D742" s="19"/>
      <c r="E742" s="19"/>
      <c r="F742" s="20">
        <f>F743</f>
        <v>953.7</v>
      </c>
      <c r="G742" s="20">
        <f t="shared" si="334"/>
        <v>0</v>
      </c>
      <c r="H742" s="20">
        <f t="shared" si="334"/>
        <v>0</v>
      </c>
    </row>
    <row r="743" spans="1:11" ht="31.2" x14ac:dyDescent="0.25">
      <c r="A743" s="23" t="s">
        <v>531</v>
      </c>
      <c r="B743" s="19" t="s">
        <v>364</v>
      </c>
      <c r="C743" s="19" t="s">
        <v>12</v>
      </c>
      <c r="D743" s="19" t="s">
        <v>5</v>
      </c>
      <c r="E743" s="19" t="s">
        <v>80</v>
      </c>
      <c r="F743" s="20">
        <v>953.7</v>
      </c>
      <c r="G743" s="20">
        <v>0</v>
      </c>
      <c r="H743" s="20">
        <v>0</v>
      </c>
    </row>
    <row r="744" spans="1:11" ht="31.2" x14ac:dyDescent="0.25">
      <c r="A744" s="21" t="s">
        <v>726</v>
      </c>
      <c r="B744" s="28" t="s">
        <v>725</v>
      </c>
      <c r="C744" s="19"/>
      <c r="D744" s="19"/>
      <c r="E744" s="19"/>
      <c r="F744" s="20">
        <f>F745</f>
        <v>600</v>
      </c>
      <c r="G744" s="20">
        <f t="shared" ref="G744:H744" si="335">G745</f>
        <v>0</v>
      </c>
      <c r="H744" s="20">
        <f t="shared" si="335"/>
        <v>0</v>
      </c>
    </row>
    <row r="745" spans="1:11" ht="15.6" x14ac:dyDescent="0.25">
      <c r="A745" s="21" t="s">
        <v>305</v>
      </c>
      <c r="B745" s="19" t="s">
        <v>989</v>
      </c>
      <c r="C745" s="19"/>
      <c r="D745" s="19"/>
      <c r="E745" s="19"/>
      <c r="F745" s="20">
        <f>F746</f>
        <v>600</v>
      </c>
      <c r="G745" s="20">
        <f t="shared" ref="G745:H745" si="336">G746</f>
        <v>0</v>
      </c>
      <c r="H745" s="20">
        <f t="shared" si="336"/>
        <v>0</v>
      </c>
    </row>
    <row r="746" spans="1:11" ht="31.2" x14ac:dyDescent="0.25">
      <c r="A746" s="23" t="s">
        <v>988</v>
      </c>
      <c r="B746" s="19" t="s">
        <v>989</v>
      </c>
      <c r="C746" s="19" t="s">
        <v>12</v>
      </c>
      <c r="D746" s="19" t="s">
        <v>10</v>
      </c>
      <c r="E746" s="19" t="s">
        <v>220</v>
      </c>
      <c r="F746" s="20">
        <v>600</v>
      </c>
      <c r="G746" s="20">
        <v>0</v>
      </c>
      <c r="H746" s="20">
        <v>0</v>
      </c>
    </row>
    <row r="747" spans="1:11" ht="31.2" x14ac:dyDescent="0.25">
      <c r="A747" s="15" t="s">
        <v>365</v>
      </c>
      <c r="B747" s="16" t="s">
        <v>366</v>
      </c>
      <c r="C747" s="16"/>
      <c r="D747" s="16"/>
      <c r="E747" s="16"/>
      <c r="F747" s="17">
        <f>F748</f>
        <v>839.09999999999991</v>
      </c>
      <c r="G747" s="17">
        <f t="shared" ref="G747:H747" si="337">G748</f>
        <v>839.09999999999991</v>
      </c>
      <c r="H747" s="17">
        <f t="shared" si="337"/>
        <v>839.09999999999991</v>
      </c>
    </row>
    <row r="748" spans="1:11" ht="15.6" x14ac:dyDescent="0.25">
      <c r="A748" s="25" t="s">
        <v>418</v>
      </c>
      <c r="B748" s="26" t="s">
        <v>727</v>
      </c>
      <c r="C748" s="26"/>
      <c r="D748" s="26"/>
      <c r="E748" s="26"/>
      <c r="F748" s="27">
        <f>F751+F749</f>
        <v>839.09999999999991</v>
      </c>
      <c r="G748" s="27">
        <f>G751+G749</f>
        <v>839.09999999999991</v>
      </c>
      <c r="H748" s="27">
        <f>H751+H749</f>
        <v>839.09999999999991</v>
      </c>
    </row>
    <row r="749" spans="1:11" ht="15.6" x14ac:dyDescent="0.25">
      <c r="A749" s="21" t="s">
        <v>369</v>
      </c>
      <c r="B749" s="19" t="s">
        <v>901</v>
      </c>
      <c r="C749" s="19"/>
      <c r="D749" s="19"/>
      <c r="E749" s="19"/>
      <c r="F749" s="20">
        <f>F750</f>
        <v>568.79999999999995</v>
      </c>
      <c r="G749" s="20">
        <f t="shared" ref="G749:H749" si="338">G750</f>
        <v>568.79999999999995</v>
      </c>
      <c r="H749" s="20">
        <f t="shared" si="338"/>
        <v>568.79999999999995</v>
      </c>
    </row>
    <row r="750" spans="1:11" ht="31.2" x14ac:dyDescent="0.25">
      <c r="A750" s="21" t="s">
        <v>729</v>
      </c>
      <c r="B750" s="19" t="s">
        <v>901</v>
      </c>
      <c r="C750" s="19" t="s">
        <v>38</v>
      </c>
      <c r="D750" s="19" t="s">
        <v>10</v>
      </c>
      <c r="E750" s="19" t="s">
        <v>11</v>
      </c>
      <c r="F750" s="20">
        <v>568.79999999999995</v>
      </c>
      <c r="G750" s="20">
        <v>568.79999999999995</v>
      </c>
      <c r="H750" s="20">
        <v>568.79999999999995</v>
      </c>
    </row>
    <row r="751" spans="1:11" ht="15.6" x14ac:dyDescent="0.25">
      <c r="A751" s="21" t="s">
        <v>367</v>
      </c>
      <c r="B751" s="19" t="s">
        <v>368</v>
      </c>
      <c r="C751" s="19"/>
      <c r="D751" s="19"/>
      <c r="E751" s="19"/>
      <c r="F751" s="20">
        <f>F752</f>
        <v>270.3</v>
      </c>
      <c r="G751" s="20">
        <f t="shared" ref="G751:H751" si="339">G752</f>
        <v>270.3</v>
      </c>
      <c r="H751" s="20">
        <f t="shared" si="339"/>
        <v>270.3</v>
      </c>
    </row>
    <row r="752" spans="1:11" ht="31.2" x14ac:dyDescent="0.25">
      <c r="A752" s="21" t="s">
        <v>728</v>
      </c>
      <c r="B752" s="19" t="s">
        <v>368</v>
      </c>
      <c r="C752" s="19" t="s">
        <v>12</v>
      </c>
      <c r="D752" s="19" t="s">
        <v>10</v>
      </c>
      <c r="E752" s="19" t="s">
        <v>220</v>
      </c>
      <c r="F752" s="20">
        <v>270.3</v>
      </c>
      <c r="G752" s="20">
        <v>270.3</v>
      </c>
      <c r="H752" s="20">
        <v>270.3</v>
      </c>
      <c r="J752" s="22"/>
      <c r="K752" s="22"/>
    </row>
    <row r="753" spans="1:8" ht="31.2" x14ac:dyDescent="0.25">
      <c r="A753" s="15" t="s">
        <v>370</v>
      </c>
      <c r="B753" s="16" t="s">
        <v>371</v>
      </c>
      <c r="C753" s="16"/>
      <c r="D753" s="16"/>
      <c r="E753" s="16"/>
      <c r="F753" s="17">
        <f>F754</f>
        <v>2425.7999999999997</v>
      </c>
      <c r="G753" s="17">
        <f>G754</f>
        <v>543.5</v>
      </c>
      <c r="H753" s="17">
        <f>H754</f>
        <v>461.9</v>
      </c>
    </row>
    <row r="754" spans="1:8" ht="15.6" x14ac:dyDescent="0.25">
      <c r="A754" s="25" t="s">
        <v>422</v>
      </c>
      <c r="B754" s="26" t="s">
        <v>730</v>
      </c>
      <c r="C754" s="26"/>
      <c r="D754" s="26"/>
      <c r="E754" s="26"/>
      <c r="F754" s="27">
        <f>F755+F758+F760+F773+F762+F768+F771+F764+F766</f>
        <v>2425.7999999999997</v>
      </c>
      <c r="G754" s="27">
        <f t="shared" ref="G754:H754" si="340">G755+G758+G760+G773+G762+G768+G771</f>
        <v>543.5</v>
      </c>
      <c r="H754" s="27">
        <f t="shared" si="340"/>
        <v>461.9</v>
      </c>
    </row>
    <row r="755" spans="1:8" ht="15.6" x14ac:dyDescent="0.25">
      <c r="A755" s="21" t="s">
        <v>132</v>
      </c>
      <c r="B755" s="19" t="s">
        <v>372</v>
      </c>
      <c r="C755" s="19"/>
      <c r="D755" s="19"/>
      <c r="E755" s="19"/>
      <c r="F755" s="20">
        <f>F756+F757</f>
        <v>142.4</v>
      </c>
      <c r="G755" s="20">
        <f t="shared" ref="G755:H755" si="341">G756</f>
        <v>0</v>
      </c>
      <c r="H755" s="20">
        <f t="shared" si="341"/>
        <v>0</v>
      </c>
    </row>
    <row r="756" spans="1:8" ht="46.8" x14ac:dyDescent="0.25">
      <c r="A756" s="21" t="s">
        <v>566</v>
      </c>
      <c r="B756" s="19" t="s">
        <v>372</v>
      </c>
      <c r="C756" s="19" t="s">
        <v>35</v>
      </c>
      <c r="D756" s="19" t="s">
        <v>22</v>
      </c>
      <c r="E756" s="19" t="s">
        <v>220</v>
      </c>
      <c r="F756" s="20">
        <v>38.9</v>
      </c>
      <c r="G756" s="20">
        <v>0</v>
      </c>
      <c r="H756" s="20">
        <v>0</v>
      </c>
    </row>
    <row r="757" spans="1:8" ht="31.2" x14ac:dyDescent="0.25">
      <c r="A757" s="21" t="s">
        <v>902</v>
      </c>
      <c r="B757" s="19" t="s">
        <v>372</v>
      </c>
      <c r="C757" s="19" t="s">
        <v>38</v>
      </c>
      <c r="D757" s="19" t="s">
        <v>22</v>
      </c>
      <c r="E757" s="19" t="s">
        <v>220</v>
      </c>
      <c r="F757" s="20">
        <v>103.5</v>
      </c>
      <c r="G757" s="20">
        <v>0</v>
      </c>
      <c r="H757" s="20">
        <v>0</v>
      </c>
    </row>
    <row r="758" spans="1:8" ht="15.6" x14ac:dyDescent="0.25">
      <c r="A758" s="21" t="s">
        <v>297</v>
      </c>
      <c r="B758" s="19" t="s">
        <v>373</v>
      </c>
      <c r="C758" s="19"/>
      <c r="D758" s="19"/>
      <c r="E758" s="19"/>
      <c r="F758" s="20">
        <f>F759</f>
        <v>85.3</v>
      </c>
      <c r="G758" s="20">
        <f t="shared" ref="G758:H758" si="342">G759</f>
        <v>81.599999999999994</v>
      </c>
      <c r="H758" s="20">
        <f t="shared" si="342"/>
        <v>0</v>
      </c>
    </row>
    <row r="759" spans="1:8" ht="31.2" x14ac:dyDescent="0.25">
      <c r="A759" s="21" t="s">
        <v>677</v>
      </c>
      <c r="B759" s="19" t="s">
        <v>373</v>
      </c>
      <c r="C759" s="19" t="s">
        <v>38</v>
      </c>
      <c r="D759" s="19" t="s">
        <v>22</v>
      </c>
      <c r="E759" s="19" t="s">
        <v>220</v>
      </c>
      <c r="F759" s="20">
        <v>85.3</v>
      </c>
      <c r="G759" s="20">
        <v>81.599999999999994</v>
      </c>
      <c r="H759" s="20">
        <v>0</v>
      </c>
    </row>
    <row r="760" spans="1:8" ht="31.2" x14ac:dyDescent="0.25">
      <c r="A760" s="21" t="s">
        <v>374</v>
      </c>
      <c r="B760" s="19" t="s">
        <v>375</v>
      </c>
      <c r="C760" s="19"/>
      <c r="D760" s="19"/>
      <c r="E760" s="19"/>
      <c r="F760" s="20">
        <f>F761</f>
        <v>461.9</v>
      </c>
      <c r="G760" s="20">
        <f t="shared" ref="G760:H760" si="343">G761</f>
        <v>461.9</v>
      </c>
      <c r="H760" s="20">
        <f t="shared" si="343"/>
        <v>461.9</v>
      </c>
    </row>
    <row r="761" spans="1:8" ht="46.8" x14ac:dyDescent="0.25">
      <c r="A761" s="23" t="s">
        <v>731</v>
      </c>
      <c r="B761" s="19" t="s">
        <v>375</v>
      </c>
      <c r="C761" s="19" t="s">
        <v>12</v>
      </c>
      <c r="D761" s="19" t="s">
        <v>22</v>
      </c>
      <c r="E761" s="19" t="s">
        <v>5</v>
      </c>
      <c r="F761" s="20">
        <v>461.9</v>
      </c>
      <c r="G761" s="20">
        <v>461.9</v>
      </c>
      <c r="H761" s="20">
        <v>461.9</v>
      </c>
    </row>
    <row r="762" spans="1:8" ht="31.2" x14ac:dyDescent="0.25">
      <c r="A762" s="23" t="s">
        <v>312</v>
      </c>
      <c r="B762" s="19" t="s">
        <v>991</v>
      </c>
      <c r="C762" s="19"/>
      <c r="D762" s="19"/>
      <c r="E762" s="19"/>
      <c r="F762" s="20">
        <f>F763</f>
        <v>50</v>
      </c>
      <c r="G762" s="20">
        <f t="shared" ref="G762:H762" si="344">G763</f>
        <v>0</v>
      </c>
      <c r="H762" s="20">
        <f t="shared" si="344"/>
        <v>0</v>
      </c>
    </row>
    <row r="763" spans="1:8" ht="31.2" x14ac:dyDescent="0.25">
      <c r="A763" s="23" t="s">
        <v>865</v>
      </c>
      <c r="B763" s="19" t="s">
        <v>991</v>
      </c>
      <c r="C763" s="19" t="s">
        <v>207</v>
      </c>
      <c r="D763" s="19" t="s">
        <v>22</v>
      </c>
      <c r="E763" s="19" t="s">
        <v>5</v>
      </c>
      <c r="F763" s="20">
        <v>50</v>
      </c>
      <c r="G763" s="20">
        <v>0</v>
      </c>
      <c r="H763" s="20">
        <v>0</v>
      </c>
    </row>
    <row r="764" spans="1:8" ht="31.2" x14ac:dyDescent="0.25">
      <c r="A764" s="23" t="s">
        <v>314</v>
      </c>
      <c r="B764" s="19" t="s">
        <v>990</v>
      </c>
      <c r="C764" s="19"/>
      <c r="D764" s="19"/>
      <c r="E764" s="19"/>
      <c r="F764" s="20">
        <f>F765</f>
        <v>587.4</v>
      </c>
      <c r="G764" s="20">
        <f t="shared" ref="G764:H764" si="345">G765</f>
        <v>0</v>
      </c>
      <c r="H764" s="20">
        <f t="shared" si="345"/>
        <v>0</v>
      </c>
    </row>
    <row r="765" spans="1:8" ht="31.2" x14ac:dyDescent="0.25">
      <c r="A765" s="23" t="s">
        <v>692</v>
      </c>
      <c r="B765" s="19" t="s">
        <v>990</v>
      </c>
      <c r="C765" s="19" t="s">
        <v>207</v>
      </c>
      <c r="D765" s="19" t="s">
        <v>22</v>
      </c>
      <c r="E765" s="19" t="s">
        <v>5</v>
      </c>
      <c r="F765" s="20">
        <v>587.4</v>
      </c>
      <c r="G765" s="20">
        <v>0</v>
      </c>
      <c r="H765" s="20">
        <v>0</v>
      </c>
    </row>
    <row r="766" spans="1:8" ht="31.2" x14ac:dyDescent="0.25">
      <c r="A766" s="23" t="s">
        <v>318</v>
      </c>
      <c r="B766" s="19" t="s">
        <v>904</v>
      </c>
      <c r="C766" s="19"/>
      <c r="D766" s="19"/>
      <c r="E766" s="19"/>
      <c r="F766" s="20">
        <f>F767</f>
        <v>27.6</v>
      </c>
      <c r="G766" s="20">
        <f t="shared" ref="G766:H766" si="346">G767</f>
        <v>0</v>
      </c>
      <c r="H766" s="20">
        <f t="shared" si="346"/>
        <v>0</v>
      </c>
    </row>
    <row r="767" spans="1:8" ht="31.2" x14ac:dyDescent="0.25">
      <c r="A767" s="23" t="s">
        <v>903</v>
      </c>
      <c r="B767" s="19" t="s">
        <v>904</v>
      </c>
      <c r="C767" s="19" t="s">
        <v>207</v>
      </c>
      <c r="D767" s="19" t="s">
        <v>22</v>
      </c>
      <c r="E767" s="19" t="s">
        <v>5</v>
      </c>
      <c r="F767" s="20">
        <v>27.6</v>
      </c>
      <c r="G767" s="20">
        <v>0</v>
      </c>
      <c r="H767" s="20">
        <v>0</v>
      </c>
    </row>
    <row r="768" spans="1:8" ht="31.2" x14ac:dyDescent="0.25">
      <c r="A768" s="23" t="s">
        <v>320</v>
      </c>
      <c r="B768" s="19" t="s">
        <v>905</v>
      </c>
      <c r="C768" s="19"/>
      <c r="D768" s="19"/>
      <c r="E768" s="19"/>
      <c r="F768" s="20">
        <f>F770+F769</f>
        <v>45.9</v>
      </c>
      <c r="G768" s="20">
        <f t="shared" ref="G768:H768" si="347">G770</f>
        <v>0</v>
      </c>
      <c r="H768" s="20">
        <f t="shared" si="347"/>
        <v>0</v>
      </c>
    </row>
    <row r="769" spans="1:8" ht="31.2" x14ac:dyDescent="0.25">
      <c r="A769" s="23" t="s">
        <v>839</v>
      </c>
      <c r="B769" s="19" t="s">
        <v>905</v>
      </c>
      <c r="C769" s="19" t="s">
        <v>207</v>
      </c>
      <c r="D769" s="19" t="s">
        <v>22</v>
      </c>
      <c r="E769" s="19" t="s">
        <v>220</v>
      </c>
      <c r="F769" s="20">
        <v>39</v>
      </c>
      <c r="G769" s="20">
        <v>0</v>
      </c>
      <c r="H769" s="20">
        <v>0</v>
      </c>
    </row>
    <row r="770" spans="1:8" ht="31.2" x14ac:dyDescent="0.25">
      <c r="A770" s="23" t="s">
        <v>839</v>
      </c>
      <c r="B770" s="19" t="s">
        <v>905</v>
      </c>
      <c r="C770" s="19" t="s">
        <v>207</v>
      </c>
      <c r="D770" s="19" t="s">
        <v>22</v>
      </c>
      <c r="E770" s="19" t="s">
        <v>220</v>
      </c>
      <c r="F770" s="20">
        <v>6.9</v>
      </c>
      <c r="G770" s="20">
        <v>0</v>
      </c>
      <c r="H770" s="20">
        <v>0</v>
      </c>
    </row>
    <row r="771" spans="1:8" ht="31.2" x14ac:dyDescent="0.25">
      <c r="A771" s="23" t="s">
        <v>324</v>
      </c>
      <c r="B771" s="19" t="s">
        <v>906</v>
      </c>
      <c r="C771" s="19"/>
      <c r="D771" s="19"/>
      <c r="E771" s="19"/>
      <c r="F771" s="20">
        <f>F772</f>
        <v>25.3</v>
      </c>
      <c r="G771" s="20">
        <f t="shared" ref="G771:H771" si="348">G772</f>
        <v>0</v>
      </c>
      <c r="H771" s="20">
        <f t="shared" si="348"/>
        <v>0</v>
      </c>
    </row>
    <row r="772" spans="1:8" ht="31.2" x14ac:dyDescent="0.25">
      <c r="A772" s="23" t="s">
        <v>870</v>
      </c>
      <c r="B772" s="19" t="s">
        <v>906</v>
      </c>
      <c r="C772" s="19" t="s">
        <v>207</v>
      </c>
      <c r="D772" s="19" t="s">
        <v>22</v>
      </c>
      <c r="E772" s="19" t="s">
        <v>220</v>
      </c>
      <c r="F772" s="20">
        <v>25.3</v>
      </c>
      <c r="G772" s="20">
        <v>0</v>
      </c>
      <c r="H772" s="20">
        <v>0</v>
      </c>
    </row>
    <row r="773" spans="1:8" ht="31.2" x14ac:dyDescent="0.25">
      <c r="A773" s="23" t="s">
        <v>376</v>
      </c>
      <c r="B773" s="19" t="s">
        <v>377</v>
      </c>
      <c r="C773" s="19"/>
      <c r="D773" s="19"/>
      <c r="E773" s="19"/>
      <c r="F773" s="20">
        <f>F774</f>
        <v>1000</v>
      </c>
      <c r="G773" s="20">
        <f t="shared" ref="G773:H773" si="349">G774</f>
        <v>0</v>
      </c>
      <c r="H773" s="20">
        <f t="shared" si="349"/>
        <v>0</v>
      </c>
    </row>
    <row r="774" spans="1:8" ht="46.8" x14ac:dyDescent="0.25">
      <c r="A774" s="23" t="s">
        <v>732</v>
      </c>
      <c r="B774" s="19" t="s">
        <v>377</v>
      </c>
      <c r="C774" s="19" t="s">
        <v>12</v>
      </c>
      <c r="D774" s="19" t="s">
        <v>22</v>
      </c>
      <c r="E774" s="19" t="s">
        <v>5</v>
      </c>
      <c r="F774" s="20">
        <v>1000</v>
      </c>
      <c r="G774" s="20">
        <v>0</v>
      </c>
      <c r="H774" s="20">
        <v>0</v>
      </c>
    </row>
    <row r="775" spans="1:8" ht="31.2" x14ac:dyDescent="0.25">
      <c r="A775" s="15" t="s">
        <v>378</v>
      </c>
      <c r="B775" s="16" t="s">
        <v>379</v>
      </c>
      <c r="C775" s="16"/>
      <c r="D775" s="16"/>
      <c r="E775" s="16"/>
      <c r="F775" s="17">
        <f>F776</f>
        <v>0.8</v>
      </c>
      <c r="G775" s="17">
        <f t="shared" ref="G775:H775" si="350">G776</f>
        <v>0</v>
      </c>
      <c r="H775" s="17">
        <f t="shared" si="350"/>
        <v>0</v>
      </c>
    </row>
    <row r="776" spans="1:8" ht="31.2" x14ac:dyDescent="0.25">
      <c r="A776" s="25" t="s">
        <v>734</v>
      </c>
      <c r="B776" s="26" t="s">
        <v>733</v>
      </c>
      <c r="C776" s="26"/>
      <c r="D776" s="26"/>
      <c r="E776" s="26"/>
      <c r="F776" s="27">
        <f>F777</f>
        <v>0.8</v>
      </c>
      <c r="G776" s="27">
        <f t="shared" ref="G776:H778" si="351">G777</f>
        <v>0</v>
      </c>
      <c r="H776" s="27">
        <f t="shared" si="351"/>
        <v>0</v>
      </c>
    </row>
    <row r="777" spans="1:8" ht="15.6" x14ac:dyDescent="0.25">
      <c r="A777" s="25" t="s">
        <v>422</v>
      </c>
      <c r="B777" s="26" t="s">
        <v>735</v>
      </c>
      <c r="C777" s="26"/>
      <c r="D777" s="26"/>
      <c r="E777" s="26"/>
      <c r="F777" s="27">
        <f>F778</f>
        <v>0.8</v>
      </c>
      <c r="G777" s="27">
        <f t="shared" si="351"/>
        <v>0</v>
      </c>
      <c r="H777" s="27">
        <f t="shared" si="351"/>
        <v>0</v>
      </c>
    </row>
    <row r="778" spans="1:8" ht="15.6" x14ac:dyDescent="0.25">
      <c r="A778" s="21" t="s">
        <v>380</v>
      </c>
      <c r="B778" s="19" t="s">
        <v>381</v>
      </c>
      <c r="C778" s="19"/>
      <c r="D778" s="19"/>
      <c r="E778" s="19"/>
      <c r="F778" s="48">
        <f>F779</f>
        <v>0.8</v>
      </c>
      <c r="G778" s="48">
        <f t="shared" si="351"/>
        <v>0</v>
      </c>
      <c r="H778" s="48">
        <f t="shared" si="351"/>
        <v>0</v>
      </c>
    </row>
    <row r="779" spans="1:8" ht="31.2" x14ac:dyDescent="0.25">
      <c r="A779" s="21" t="s">
        <v>736</v>
      </c>
      <c r="B779" s="19" t="s">
        <v>381</v>
      </c>
      <c r="C779" s="19" t="s">
        <v>38</v>
      </c>
      <c r="D779" s="19" t="s">
        <v>22</v>
      </c>
      <c r="E779" s="19" t="s">
        <v>36</v>
      </c>
      <c r="F779" s="20">
        <v>0.8</v>
      </c>
      <c r="G779" s="20">
        <v>0</v>
      </c>
      <c r="H779" s="20">
        <v>0</v>
      </c>
    </row>
    <row r="780" spans="1:8" ht="31.2" x14ac:dyDescent="0.25">
      <c r="A780" s="15" t="s">
        <v>382</v>
      </c>
      <c r="B780" s="16" t="s">
        <v>383</v>
      </c>
      <c r="C780" s="16"/>
      <c r="D780" s="16"/>
      <c r="E780" s="16"/>
      <c r="F780" s="17">
        <f>F781</f>
        <v>23268.500000000004</v>
      </c>
      <c r="G780" s="17">
        <f t="shared" ref="G780:H780" si="352">G781</f>
        <v>21578.1</v>
      </c>
      <c r="H780" s="17">
        <f t="shared" si="352"/>
        <v>20442.400000000001</v>
      </c>
    </row>
    <row r="781" spans="1:8" ht="15.6" x14ac:dyDescent="0.25">
      <c r="A781" s="25" t="s">
        <v>422</v>
      </c>
      <c r="B781" s="26" t="s">
        <v>737</v>
      </c>
      <c r="C781" s="26"/>
      <c r="D781" s="26"/>
      <c r="E781" s="26"/>
      <c r="F781" s="27">
        <f>F782+F787</f>
        <v>23268.500000000004</v>
      </c>
      <c r="G781" s="27">
        <f t="shared" ref="G781:H781" si="353">G782+G787</f>
        <v>21578.1</v>
      </c>
      <c r="H781" s="27">
        <f t="shared" si="353"/>
        <v>20442.400000000001</v>
      </c>
    </row>
    <row r="782" spans="1:8" ht="15.6" x14ac:dyDescent="0.25">
      <c r="A782" s="21" t="s">
        <v>384</v>
      </c>
      <c r="B782" s="19" t="s">
        <v>907</v>
      </c>
      <c r="C782" s="19"/>
      <c r="D782" s="19"/>
      <c r="E782" s="19"/>
      <c r="F782" s="20">
        <f>F783+F784+F785+F786</f>
        <v>22437.800000000003</v>
      </c>
      <c r="G782" s="20">
        <f t="shared" ref="G782:H782" si="354">G783</f>
        <v>21556.5</v>
      </c>
      <c r="H782" s="20">
        <f t="shared" si="354"/>
        <v>20422</v>
      </c>
    </row>
    <row r="783" spans="1:8" ht="31.2" x14ac:dyDescent="0.25">
      <c r="A783" s="21" t="s">
        <v>738</v>
      </c>
      <c r="B783" s="19" t="s">
        <v>907</v>
      </c>
      <c r="C783" s="19" t="s">
        <v>38</v>
      </c>
      <c r="D783" s="19" t="s">
        <v>15</v>
      </c>
      <c r="E783" s="19" t="s">
        <v>32</v>
      </c>
      <c r="F783" s="20"/>
      <c r="G783" s="20">
        <v>21556.5</v>
      </c>
      <c r="H783" s="20">
        <v>20422</v>
      </c>
    </row>
    <row r="784" spans="1:8" ht="31.2" x14ac:dyDescent="0.25">
      <c r="A784" s="21" t="s">
        <v>738</v>
      </c>
      <c r="B784" s="19" t="s">
        <v>907</v>
      </c>
      <c r="C784" s="19" t="s">
        <v>38</v>
      </c>
      <c r="D784" s="19" t="s">
        <v>10</v>
      </c>
      <c r="E784" s="19" t="s">
        <v>11</v>
      </c>
      <c r="F784" s="20">
        <v>3759.1</v>
      </c>
      <c r="G784" s="20">
        <v>0</v>
      </c>
      <c r="H784" s="20">
        <v>0</v>
      </c>
    </row>
    <row r="785" spans="1:8" ht="31.2" x14ac:dyDescent="0.25">
      <c r="A785" s="21" t="s">
        <v>738</v>
      </c>
      <c r="B785" s="19" t="s">
        <v>907</v>
      </c>
      <c r="C785" s="19" t="s">
        <v>38</v>
      </c>
      <c r="D785" s="19" t="s">
        <v>27</v>
      </c>
      <c r="E785" s="19" t="s">
        <v>11</v>
      </c>
      <c r="F785" s="20">
        <v>8740.6</v>
      </c>
      <c r="G785" s="20">
        <v>0</v>
      </c>
      <c r="H785" s="20">
        <v>0</v>
      </c>
    </row>
    <row r="786" spans="1:8" ht="15.6" x14ac:dyDescent="0.25">
      <c r="A786" s="21" t="s">
        <v>908</v>
      </c>
      <c r="B786" s="19" t="s">
        <v>907</v>
      </c>
      <c r="C786" s="19" t="s">
        <v>207</v>
      </c>
      <c r="D786" s="19" t="s">
        <v>15</v>
      </c>
      <c r="E786" s="19" t="s">
        <v>32</v>
      </c>
      <c r="F786" s="20">
        <v>9938.1</v>
      </c>
      <c r="G786" s="20">
        <v>0</v>
      </c>
      <c r="H786" s="20">
        <v>0</v>
      </c>
    </row>
    <row r="787" spans="1:8" ht="15.6" x14ac:dyDescent="0.25">
      <c r="A787" s="21" t="s">
        <v>385</v>
      </c>
      <c r="B787" s="19" t="s">
        <v>386</v>
      </c>
      <c r="C787" s="19"/>
      <c r="D787" s="19"/>
      <c r="E787" s="19"/>
      <c r="F787" s="20">
        <f>F788+F789+F790+F791</f>
        <v>830.69999999999993</v>
      </c>
      <c r="G787" s="20">
        <f t="shared" ref="G787:H787" si="355">G788+G789+G790</f>
        <v>21.6</v>
      </c>
      <c r="H787" s="20">
        <f t="shared" si="355"/>
        <v>20.399999999999999</v>
      </c>
    </row>
    <row r="788" spans="1:8" ht="31.2" x14ac:dyDescent="0.25">
      <c r="A788" s="21" t="s">
        <v>739</v>
      </c>
      <c r="B788" s="19" t="s">
        <v>386</v>
      </c>
      <c r="C788" s="19" t="s">
        <v>38</v>
      </c>
      <c r="D788" s="19" t="s">
        <v>15</v>
      </c>
      <c r="E788" s="19" t="s">
        <v>32</v>
      </c>
      <c r="F788" s="20">
        <v>60.6</v>
      </c>
      <c r="G788" s="20">
        <v>21.6</v>
      </c>
      <c r="H788" s="20">
        <v>20.399999999999999</v>
      </c>
    </row>
    <row r="789" spans="1:8" ht="31.2" x14ac:dyDescent="0.25">
      <c r="A789" s="21" t="s">
        <v>739</v>
      </c>
      <c r="B789" s="19" t="s">
        <v>386</v>
      </c>
      <c r="C789" s="19" t="s">
        <v>38</v>
      </c>
      <c r="D789" s="28" t="s">
        <v>10</v>
      </c>
      <c r="E789" s="28" t="s">
        <v>11</v>
      </c>
      <c r="F789" s="20">
        <v>6.8</v>
      </c>
      <c r="G789" s="20">
        <v>0</v>
      </c>
      <c r="H789" s="20">
        <v>0</v>
      </c>
    </row>
    <row r="790" spans="1:8" ht="31.2" x14ac:dyDescent="0.25">
      <c r="A790" s="21" t="s">
        <v>739</v>
      </c>
      <c r="B790" s="19" t="s">
        <v>386</v>
      </c>
      <c r="C790" s="19" t="s">
        <v>38</v>
      </c>
      <c r="D790" s="28" t="s">
        <v>27</v>
      </c>
      <c r="E790" s="28" t="s">
        <v>11</v>
      </c>
      <c r="F790" s="20">
        <v>753.4</v>
      </c>
      <c r="G790" s="20">
        <v>0</v>
      </c>
      <c r="H790" s="20">
        <v>0</v>
      </c>
    </row>
    <row r="791" spans="1:8" ht="15.6" x14ac:dyDescent="0.25">
      <c r="A791" s="21" t="s">
        <v>909</v>
      </c>
      <c r="B791" s="19" t="s">
        <v>386</v>
      </c>
      <c r="C791" s="19" t="s">
        <v>207</v>
      </c>
      <c r="D791" s="28" t="s">
        <v>15</v>
      </c>
      <c r="E791" s="28" t="s">
        <v>32</v>
      </c>
      <c r="F791" s="20">
        <v>9.9</v>
      </c>
      <c r="G791" s="20">
        <v>0</v>
      </c>
      <c r="H791" s="20">
        <v>0</v>
      </c>
    </row>
    <row r="792" spans="1:8" ht="15.75" customHeight="1" x14ac:dyDescent="0.25">
      <c r="A792" s="32" t="s">
        <v>740</v>
      </c>
      <c r="B792" s="33"/>
      <c r="C792" s="53"/>
      <c r="D792" s="33"/>
      <c r="E792" s="33"/>
      <c r="F792" s="36">
        <v>0</v>
      </c>
      <c r="G792" s="36">
        <v>14310.4</v>
      </c>
      <c r="H792" s="36">
        <v>30321.7</v>
      </c>
    </row>
  </sheetData>
  <mergeCells count="6">
    <mergeCell ref="E1:H1"/>
    <mergeCell ref="D2:H2"/>
    <mergeCell ref="D3:H3"/>
    <mergeCell ref="A7:H7"/>
    <mergeCell ref="E4:H4"/>
    <mergeCell ref="D5:H5"/>
  </mergeCells>
  <pageMargins left="0.59055118110236227" right="0.39370078740157483" top="0.39370078740157483" bottom="0.39370078740157483" header="0" footer="0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rep:2.56.0.211</dc:description>
  <cp:lastModifiedBy>Бюджетный отдел 2 Тараканова Мария Александровна</cp:lastModifiedBy>
  <cp:lastPrinted>2024-12-07T07:37:27Z</cp:lastPrinted>
  <dcterms:created xsi:type="dcterms:W3CDTF">2023-11-14T06:38:22Z</dcterms:created>
  <dcterms:modified xsi:type="dcterms:W3CDTF">2024-12-10T06:42:53Z</dcterms:modified>
</cp:coreProperties>
</file>